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20730" windowHeight="7830" firstSheet="1" activeTab="1"/>
  </bookViews>
  <sheets>
    <sheet name="foxz" sheetId="12" state="veryHidden" r:id="rId1"/>
    <sheet name="2023." sheetId="5" r:id="rId2"/>
    <sheet name="BTH 2023" sheetId="6" state="hidden" r:id="rId3"/>
    <sheet name="Sheet1" sheetId="7" state="hidden" r:id="rId4"/>
    <sheet name="Sheet2" sheetId="13" r:id="rId5"/>
  </sheets>
  <externalReferences>
    <externalReference r:id="rId6"/>
  </externalReferences>
  <definedNames>
    <definedName name="_xlnm._FilterDatabase" localSheetId="1" hidden="1">'2023.'!$A$7:$I$176</definedName>
    <definedName name="_xlnm.Print_Titles" localSheetId="1">'2023.'!$7:$9</definedName>
  </definedNames>
  <calcPr calcId="145621"/>
</workbook>
</file>

<file path=xl/calcChain.xml><?xml version="1.0" encoding="utf-8"?>
<calcChain xmlns="http://schemas.openxmlformats.org/spreadsheetml/2006/main">
  <c r="Y208" i="7" l="1"/>
  <c r="R208" i="7"/>
  <c r="P208" i="7"/>
  <c r="O208" i="7"/>
  <c r="N208" i="7"/>
  <c r="M208" i="7"/>
  <c r="L208" i="7"/>
  <c r="K208" i="7"/>
  <c r="J208" i="7"/>
  <c r="I208" i="7"/>
  <c r="AC207" i="7"/>
  <c r="AA207" i="7"/>
  <c r="Z207" i="7"/>
  <c r="D207" i="7"/>
  <c r="AC206" i="7"/>
  <c r="AE206" i="7" s="1"/>
  <c r="AA206" i="7"/>
  <c r="Z206" i="7"/>
  <c r="D206" i="7"/>
  <c r="AC205" i="7"/>
  <c r="AA205" i="7"/>
  <c r="Z205" i="7"/>
  <c r="D205" i="7"/>
  <c r="AC204" i="7"/>
  <c r="AA204" i="7"/>
  <c r="Z204" i="7"/>
  <c r="D204" i="7"/>
  <c r="AC203" i="7"/>
  <c r="AA203" i="7"/>
  <c r="Z203" i="7"/>
  <c r="D203" i="7"/>
  <c r="AC202" i="7"/>
  <c r="AA202" i="7"/>
  <c r="Z202" i="7"/>
  <c r="D202" i="7"/>
  <c r="AC201" i="7"/>
  <c r="AA201" i="7"/>
  <c r="Z201" i="7"/>
  <c r="D201" i="7"/>
  <c r="AC200" i="7"/>
  <c r="AA200" i="7"/>
  <c r="Z200" i="7"/>
  <c r="D200" i="7"/>
  <c r="AC199" i="7"/>
  <c r="AA199" i="7"/>
  <c r="Z199" i="7"/>
  <c r="D199" i="7"/>
  <c r="AC198" i="7"/>
  <c r="AA198" i="7"/>
  <c r="Z198" i="7"/>
  <c r="D198" i="7"/>
  <c r="AC197" i="7"/>
  <c r="AA197" i="7"/>
  <c r="Z197" i="7"/>
  <c r="D197" i="7"/>
  <c r="AC196" i="7"/>
  <c r="AA196" i="7"/>
  <c r="Z196" i="7"/>
  <c r="D196" i="7"/>
  <c r="AC195" i="7"/>
  <c r="AA195" i="7"/>
  <c r="Z195" i="7"/>
  <c r="D195" i="7"/>
  <c r="AC194" i="7"/>
  <c r="AA194" i="7"/>
  <c r="Z194" i="7"/>
  <c r="D194" i="7"/>
  <c r="AC193" i="7"/>
  <c r="AA193" i="7"/>
  <c r="Z193" i="7"/>
  <c r="D193" i="7"/>
  <c r="AC192" i="7"/>
  <c r="AA192" i="7"/>
  <c r="Z192" i="7"/>
  <c r="D192" i="7"/>
  <c r="AC191" i="7"/>
  <c r="AA191" i="7"/>
  <c r="Z191" i="7"/>
  <c r="D191" i="7"/>
  <c r="AC190" i="7"/>
  <c r="AA190" i="7"/>
  <c r="Z190" i="7"/>
  <c r="D190" i="7"/>
  <c r="AC189" i="7"/>
  <c r="AA189" i="7"/>
  <c r="Z189" i="7"/>
  <c r="D189" i="7"/>
  <c r="AC188" i="7"/>
  <c r="AA188" i="7"/>
  <c r="Z188" i="7"/>
  <c r="D188" i="7"/>
  <c r="AC187" i="7"/>
  <c r="AA187" i="7"/>
  <c r="Z187" i="7"/>
  <c r="D187" i="7"/>
  <c r="AC186" i="7"/>
  <c r="AA186" i="7"/>
  <c r="Z186" i="7"/>
  <c r="D186" i="7"/>
  <c r="AC185" i="7"/>
  <c r="AA185" i="7"/>
  <c r="Z185" i="7"/>
  <c r="D185" i="7"/>
  <c r="AC184" i="7"/>
  <c r="AA184" i="7"/>
  <c r="Z184" i="7"/>
  <c r="D184" i="7"/>
  <c r="AC183" i="7"/>
  <c r="AA183" i="7"/>
  <c r="Z183" i="7"/>
  <c r="D183" i="7"/>
  <c r="AC182" i="7"/>
  <c r="AA182" i="7"/>
  <c r="Z182" i="7"/>
  <c r="D182" i="7"/>
  <c r="AC181" i="7"/>
  <c r="AA181" i="7"/>
  <c r="Z181" i="7"/>
  <c r="D181" i="7"/>
  <c r="AC180" i="7"/>
  <c r="AE180" i="7" s="1"/>
  <c r="AA180" i="7"/>
  <c r="Z180" i="7"/>
  <c r="D180" i="7"/>
  <c r="AC179" i="7"/>
  <c r="AA179" i="7"/>
  <c r="Z179" i="7"/>
  <c r="D179" i="7"/>
  <c r="AC178" i="7"/>
  <c r="AA178" i="7"/>
  <c r="Z178" i="7"/>
  <c r="D178" i="7"/>
  <c r="AC177" i="7"/>
  <c r="AA177" i="7"/>
  <c r="Z177" i="7"/>
  <c r="D177" i="7"/>
  <c r="AC176" i="7"/>
  <c r="AA176" i="7"/>
  <c r="Z176" i="7"/>
  <c r="D176" i="7"/>
  <c r="AC175" i="7"/>
  <c r="AA175" i="7"/>
  <c r="Z175" i="7"/>
  <c r="D175" i="7"/>
  <c r="AC174" i="7"/>
  <c r="AA174" i="7"/>
  <c r="Z174" i="7"/>
  <c r="D174" i="7"/>
  <c r="AC173" i="7"/>
  <c r="AA173" i="7"/>
  <c r="Z173" i="7"/>
  <c r="D173" i="7"/>
  <c r="AC172" i="7"/>
  <c r="AA172" i="7"/>
  <c r="Z172" i="7"/>
  <c r="D172" i="7"/>
  <c r="AC171" i="7"/>
  <c r="AA171" i="7"/>
  <c r="Z171" i="7"/>
  <c r="D171" i="7"/>
  <c r="AC170" i="7"/>
  <c r="AA170" i="7"/>
  <c r="Z170" i="7"/>
  <c r="D170" i="7"/>
  <c r="AC169" i="7"/>
  <c r="AA169" i="7"/>
  <c r="Z169" i="7"/>
  <c r="D169" i="7"/>
  <c r="AC168" i="7"/>
  <c r="AA168" i="7"/>
  <c r="Z168" i="7"/>
  <c r="D168" i="7"/>
  <c r="AC167" i="7"/>
  <c r="AA167" i="7"/>
  <c r="Z167" i="7"/>
  <c r="D167" i="7"/>
  <c r="AC166" i="7"/>
  <c r="AA166" i="7"/>
  <c r="Z166" i="7"/>
  <c r="D166" i="7"/>
  <c r="AC165" i="7"/>
  <c r="AA165" i="7"/>
  <c r="Z165" i="7"/>
  <c r="D165" i="7"/>
  <c r="AC164" i="7"/>
  <c r="AA164" i="7"/>
  <c r="Z164" i="7"/>
  <c r="D164" i="7"/>
  <c r="AC163" i="7"/>
  <c r="AA163" i="7"/>
  <c r="Z163" i="7"/>
  <c r="D163" i="7"/>
  <c r="AC162" i="7"/>
  <c r="AA162" i="7"/>
  <c r="Z162" i="7"/>
  <c r="D162" i="7"/>
  <c r="AC161" i="7"/>
  <c r="AA161" i="7"/>
  <c r="Z161" i="7"/>
  <c r="D161" i="7"/>
  <c r="AC160" i="7"/>
  <c r="AA160" i="7"/>
  <c r="D160" i="7"/>
  <c r="AC159" i="7"/>
  <c r="AA159" i="7"/>
  <c r="Z159" i="7"/>
  <c r="D159" i="7"/>
  <c r="AC158" i="7"/>
  <c r="AA158" i="7"/>
  <c r="Z158" i="7"/>
  <c r="D158" i="7"/>
  <c r="AC157" i="7"/>
  <c r="AA157" i="7"/>
  <c r="Z157" i="7"/>
  <c r="X157" i="7"/>
  <c r="S157" i="7"/>
  <c r="T157" i="7" s="1"/>
  <c r="V157" i="7" s="1"/>
  <c r="W157" i="7" s="1"/>
  <c r="H157" i="7"/>
  <c r="AE156" i="7"/>
  <c r="AF156" i="7" s="1"/>
  <c r="AD156" i="7"/>
  <c r="AB156" i="7"/>
  <c r="X156" i="7"/>
  <c r="S156" i="7"/>
  <c r="T156" i="7" s="1"/>
  <c r="H156" i="7"/>
  <c r="AE155" i="7"/>
  <c r="AF155" i="7" s="1"/>
  <c r="AD155" i="7"/>
  <c r="AB155" i="7"/>
  <c r="X155" i="7"/>
  <c r="S155" i="7"/>
  <c r="T155" i="7" s="1"/>
  <c r="V155" i="7" s="1"/>
  <c r="W155" i="7" s="1"/>
  <c r="H155" i="7"/>
  <c r="AC154" i="7"/>
  <c r="AA154" i="7"/>
  <c r="Z154" i="7"/>
  <c r="X154" i="7"/>
  <c r="S154" i="7"/>
  <c r="T154" i="7" s="1"/>
  <c r="H154" i="7"/>
  <c r="AC153" i="7"/>
  <c r="AA153" i="7"/>
  <c r="Z153" i="7"/>
  <c r="X153" i="7"/>
  <c r="S153" i="7"/>
  <c r="T153" i="7" s="1"/>
  <c r="U153" i="7" s="1"/>
  <c r="H153" i="7"/>
  <c r="AC152" i="7"/>
  <c r="AA152" i="7"/>
  <c r="Z152" i="7"/>
  <c r="X152" i="7"/>
  <c r="S152" i="7"/>
  <c r="T152" i="7" s="1"/>
  <c r="H152" i="7"/>
  <c r="AC151" i="7"/>
  <c r="AE151" i="7" s="1"/>
  <c r="AA151" i="7"/>
  <c r="Z151" i="7"/>
  <c r="X151" i="7"/>
  <c r="S151" i="7"/>
  <c r="T151" i="7" s="1"/>
  <c r="V151" i="7" s="1"/>
  <c r="W151" i="7" s="1"/>
  <c r="H151" i="7"/>
  <c r="AC150" i="7"/>
  <c r="AA150" i="7"/>
  <c r="Z150" i="7"/>
  <c r="X150" i="7"/>
  <c r="S150" i="7"/>
  <c r="T150" i="7" s="1"/>
  <c r="H150" i="7"/>
  <c r="AC149" i="7"/>
  <c r="AA149" i="7"/>
  <c r="Z149" i="7"/>
  <c r="X149" i="7"/>
  <c r="S149" i="7"/>
  <c r="T149" i="7" s="1"/>
  <c r="H149" i="7"/>
  <c r="AE148" i="7"/>
  <c r="AF148" i="7" s="1"/>
  <c r="AD148" i="7"/>
  <c r="AB148" i="7"/>
  <c r="X148" i="7"/>
  <c r="S148" i="7"/>
  <c r="T148" i="7" s="1"/>
  <c r="V148" i="7" s="1"/>
  <c r="W148" i="7" s="1"/>
  <c r="H148" i="7"/>
  <c r="AC147" i="7"/>
  <c r="AE147" i="7" s="1"/>
  <c r="AA147" i="7"/>
  <c r="Z147" i="7"/>
  <c r="X147" i="7"/>
  <c r="S147" i="7"/>
  <c r="T147" i="7" s="1"/>
  <c r="U147" i="7" s="1"/>
  <c r="H147" i="7"/>
  <c r="AC146" i="7"/>
  <c r="AA146" i="7"/>
  <c r="Z146" i="7"/>
  <c r="X146" i="7"/>
  <c r="S146" i="7"/>
  <c r="T146" i="7" s="1"/>
  <c r="H146" i="7"/>
  <c r="AC145" i="7"/>
  <c r="AA145" i="7"/>
  <c r="Z145" i="7"/>
  <c r="X145" i="7"/>
  <c r="S145" i="7"/>
  <c r="T145" i="7" s="1"/>
  <c r="H145" i="7"/>
  <c r="AC144" i="7"/>
  <c r="AA144" i="7"/>
  <c r="Z144" i="7"/>
  <c r="X144" i="7"/>
  <c r="S144" i="7"/>
  <c r="T144" i="7" s="1"/>
  <c r="H144" i="7"/>
  <c r="AC143" i="7"/>
  <c r="AA143" i="7"/>
  <c r="Z143" i="7"/>
  <c r="X143" i="7"/>
  <c r="S143" i="7"/>
  <c r="T143" i="7" s="1"/>
  <c r="H143" i="7"/>
  <c r="AC142" i="7"/>
  <c r="AA142" i="7"/>
  <c r="Z142" i="7"/>
  <c r="X142" i="7"/>
  <c r="S142" i="7"/>
  <c r="T142" i="7" s="1"/>
  <c r="V142" i="7" s="1"/>
  <c r="W142" i="7" s="1"/>
  <c r="H142" i="7"/>
  <c r="AC141" i="7"/>
  <c r="AE141" i="7" s="1"/>
  <c r="AA141" i="7"/>
  <c r="Z141" i="7"/>
  <c r="X141" i="7"/>
  <c r="S141" i="7"/>
  <c r="T141" i="7" s="1"/>
  <c r="U141" i="7" s="1"/>
  <c r="H141" i="7"/>
  <c r="AC140" i="7"/>
  <c r="AA140" i="7"/>
  <c r="Z140" i="7"/>
  <c r="X140" i="7"/>
  <c r="S140" i="7"/>
  <c r="T140" i="7" s="1"/>
  <c r="V140" i="7" s="1"/>
  <c r="W140" i="7" s="1"/>
  <c r="H140" i="7"/>
  <c r="AC139" i="7"/>
  <c r="AA139" i="7"/>
  <c r="Z139" i="7"/>
  <c r="X139" i="7"/>
  <c r="S139" i="7"/>
  <c r="T139" i="7" s="1"/>
  <c r="U139" i="7" s="1"/>
  <c r="H139" i="7"/>
  <c r="AC138" i="7"/>
  <c r="AA138" i="7"/>
  <c r="Z138" i="7"/>
  <c r="X138" i="7"/>
  <c r="S138" i="7"/>
  <c r="T138" i="7" s="1"/>
  <c r="H138" i="7"/>
  <c r="AE137" i="7"/>
  <c r="AF137" i="7" s="1"/>
  <c r="AD137" i="7"/>
  <c r="AB137" i="7"/>
  <c r="X137" i="7"/>
  <c r="S137" i="7"/>
  <c r="T137" i="7" s="1"/>
  <c r="H137" i="7"/>
  <c r="AC136" i="7"/>
  <c r="AA136" i="7"/>
  <c r="Z136" i="7"/>
  <c r="X136" i="7"/>
  <c r="S136" i="7"/>
  <c r="T136" i="7" s="1"/>
  <c r="U136" i="7" s="1"/>
  <c r="H136" i="7"/>
  <c r="AC135" i="7"/>
  <c r="AA135" i="7"/>
  <c r="Z135" i="7"/>
  <c r="X135" i="7"/>
  <c r="S135" i="7"/>
  <c r="T135" i="7" s="1"/>
  <c r="H135" i="7"/>
  <c r="AC134" i="7"/>
  <c r="AA134" i="7"/>
  <c r="Z134" i="7"/>
  <c r="X134" i="7"/>
  <c r="S134" i="7"/>
  <c r="T134" i="7" s="1"/>
  <c r="H134" i="7"/>
  <c r="AC133" i="7"/>
  <c r="AA133" i="7"/>
  <c r="Z133" i="7"/>
  <c r="X133" i="7"/>
  <c r="S133" i="7"/>
  <c r="T133" i="7" s="1"/>
  <c r="H133" i="7"/>
  <c r="AC132" i="7"/>
  <c r="AA132" i="7"/>
  <c r="Z132" i="7"/>
  <c r="X132" i="7"/>
  <c r="S132" i="7"/>
  <c r="T132" i="7" s="1"/>
  <c r="H132" i="7"/>
  <c r="AC131" i="7"/>
  <c r="AA131" i="7"/>
  <c r="Z131" i="7"/>
  <c r="X131" i="7"/>
  <c r="S131" i="7"/>
  <c r="T131" i="7" s="1"/>
  <c r="H131" i="7"/>
  <c r="AC130" i="7"/>
  <c r="AA130" i="7"/>
  <c r="Z130" i="7"/>
  <c r="X130" i="7"/>
  <c r="S130" i="7"/>
  <c r="T130" i="7" s="1"/>
  <c r="V130" i="7" s="1"/>
  <c r="W130" i="7" s="1"/>
  <c r="H130" i="7"/>
  <c r="AC129" i="7"/>
  <c r="AA129" i="7"/>
  <c r="Z129" i="7"/>
  <c r="X129" i="7"/>
  <c r="S129" i="7"/>
  <c r="T129" i="7" s="1"/>
  <c r="H129" i="7"/>
  <c r="AC128" i="7"/>
  <c r="AA128" i="7"/>
  <c r="Z128" i="7"/>
  <c r="X128" i="7"/>
  <c r="S128" i="7"/>
  <c r="T128" i="7" s="1"/>
  <c r="H128" i="7"/>
  <c r="AC127" i="7"/>
  <c r="AA127" i="7"/>
  <c r="Z127" i="7"/>
  <c r="X127" i="7"/>
  <c r="S127" i="7"/>
  <c r="T127" i="7" s="1"/>
  <c r="H127" i="7"/>
  <c r="AC126" i="7"/>
  <c r="AA126" i="7"/>
  <c r="Z126" i="7"/>
  <c r="X126" i="7"/>
  <c r="S126" i="7"/>
  <c r="T126" i="7" s="1"/>
  <c r="H126" i="7"/>
  <c r="AC125" i="7"/>
  <c r="AA125" i="7"/>
  <c r="Z125" i="7"/>
  <c r="X125" i="7"/>
  <c r="S125" i="7"/>
  <c r="T125" i="7" s="1"/>
  <c r="H125" i="7"/>
  <c r="AC124" i="7"/>
  <c r="AA124" i="7"/>
  <c r="Z124" i="7"/>
  <c r="X124" i="7"/>
  <c r="S124" i="7"/>
  <c r="T124" i="7" s="1"/>
  <c r="U124" i="7" s="1"/>
  <c r="H124" i="7"/>
  <c r="AC123" i="7"/>
  <c r="AA123" i="7"/>
  <c r="Z123" i="7"/>
  <c r="X123" i="7"/>
  <c r="S123" i="7"/>
  <c r="T123" i="7" s="1"/>
  <c r="H123" i="7"/>
  <c r="AE122" i="7"/>
  <c r="AF122" i="7" s="1"/>
  <c r="AD122" i="7"/>
  <c r="AB122" i="7"/>
  <c r="X122" i="7"/>
  <c r="S122" i="7"/>
  <c r="T122" i="7" s="1"/>
  <c r="U122" i="7" s="1"/>
  <c r="H122" i="7"/>
  <c r="AE121" i="7"/>
  <c r="AF121" i="7" s="1"/>
  <c r="AD121" i="7"/>
  <c r="AB121" i="7"/>
  <c r="X121" i="7"/>
  <c r="S121" i="7"/>
  <c r="T121" i="7" s="1"/>
  <c r="H121" i="7"/>
  <c r="AE120" i="7"/>
  <c r="AF120" i="7" s="1"/>
  <c r="AD120" i="7"/>
  <c r="AB120" i="7"/>
  <c r="X120" i="7"/>
  <c r="S120" i="7"/>
  <c r="T120" i="7" s="1"/>
  <c r="V120" i="7" s="1"/>
  <c r="W120" i="7" s="1"/>
  <c r="H120" i="7"/>
  <c r="AE119" i="7"/>
  <c r="AF119" i="7" s="1"/>
  <c r="AD119" i="7"/>
  <c r="AB119" i="7"/>
  <c r="X119" i="7"/>
  <c r="S119" i="7"/>
  <c r="T119" i="7" s="1"/>
  <c r="H119" i="7"/>
  <c r="AE118" i="7"/>
  <c r="AF118" i="7" s="1"/>
  <c r="AD118" i="7"/>
  <c r="AB118" i="7"/>
  <c r="X118" i="7"/>
  <c r="S118" i="7"/>
  <c r="T118" i="7" s="1"/>
  <c r="U118" i="7" s="1"/>
  <c r="H118" i="7"/>
  <c r="AE117" i="7"/>
  <c r="AF117" i="7" s="1"/>
  <c r="AD117" i="7"/>
  <c r="AB117" i="7"/>
  <c r="X117" i="7"/>
  <c r="S117" i="7"/>
  <c r="T117" i="7" s="1"/>
  <c r="H117" i="7"/>
  <c r="AE116" i="7"/>
  <c r="AF116" i="7" s="1"/>
  <c r="AD116" i="7"/>
  <c r="AB116" i="7"/>
  <c r="X116" i="7"/>
  <c r="S116" i="7"/>
  <c r="T116" i="7" s="1"/>
  <c r="V116" i="7" s="1"/>
  <c r="W116" i="7" s="1"/>
  <c r="H116" i="7"/>
  <c r="AE115" i="7"/>
  <c r="AF115" i="7" s="1"/>
  <c r="AD115" i="7"/>
  <c r="AB115" i="7"/>
  <c r="X115" i="7"/>
  <c r="S115" i="7"/>
  <c r="T115" i="7" s="1"/>
  <c r="H115" i="7"/>
  <c r="AE114" i="7"/>
  <c r="AF114" i="7" s="1"/>
  <c r="AD114" i="7"/>
  <c r="AB114" i="7"/>
  <c r="X114" i="7"/>
  <c r="S114" i="7"/>
  <c r="T114" i="7" s="1"/>
  <c r="U114" i="7" s="1"/>
  <c r="H114" i="7"/>
  <c r="AE113" i="7"/>
  <c r="AF113" i="7" s="1"/>
  <c r="AD113" i="7"/>
  <c r="AB113" i="7"/>
  <c r="X113" i="7"/>
  <c r="S113" i="7"/>
  <c r="T113" i="7" s="1"/>
  <c r="H113" i="7"/>
  <c r="AE112" i="7"/>
  <c r="AF112" i="7" s="1"/>
  <c r="AD112" i="7"/>
  <c r="AB112" i="7"/>
  <c r="X112" i="7"/>
  <c r="S112" i="7"/>
  <c r="T112" i="7" s="1"/>
  <c r="V112" i="7" s="1"/>
  <c r="W112" i="7" s="1"/>
  <c r="H112" i="7"/>
  <c r="AC111" i="7"/>
  <c r="AA111" i="7"/>
  <c r="Z111" i="7"/>
  <c r="X111" i="7"/>
  <c r="S111" i="7"/>
  <c r="T111" i="7" s="1"/>
  <c r="U111" i="7" s="1"/>
  <c r="H111" i="7"/>
  <c r="AC110" i="7"/>
  <c r="AA110" i="7"/>
  <c r="Z110" i="7"/>
  <c r="X110" i="7"/>
  <c r="S110" i="7"/>
  <c r="T110" i="7" s="1"/>
  <c r="H110" i="7"/>
  <c r="AC109" i="7"/>
  <c r="AA109" i="7"/>
  <c r="Z109" i="7"/>
  <c r="X109" i="7"/>
  <c r="S109" i="7"/>
  <c r="T109" i="7" s="1"/>
  <c r="U109" i="7" s="1"/>
  <c r="H109" i="7"/>
  <c r="AC108" i="7"/>
  <c r="AA108" i="7"/>
  <c r="Z108" i="7"/>
  <c r="X108" i="7"/>
  <c r="S108" i="7"/>
  <c r="T108" i="7" s="1"/>
  <c r="H108" i="7"/>
  <c r="AC107" i="7"/>
  <c r="AA107" i="7"/>
  <c r="Z107" i="7"/>
  <c r="X107" i="7"/>
  <c r="S107" i="7"/>
  <c r="T107" i="7" s="1"/>
  <c r="U107" i="7" s="1"/>
  <c r="H107" i="7"/>
  <c r="AC106" i="7"/>
  <c r="AA106" i="7"/>
  <c r="Z106" i="7"/>
  <c r="X106" i="7"/>
  <c r="S106" i="7"/>
  <c r="T106" i="7" s="1"/>
  <c r="V106" i="7" s="1"/>
  <c r="W106" i="7" s="1"/>
  <c r="H106" i="7"/>
  <c r="AC105" i="7"/>
  <c r="AE105" i="7" s="1"/>
  <c r="AA105" i="7"/>
  <c r="Z105" i="7"/>
  <c r="X105" i="7"/>
  <c r="S105" i="7"/>
  <c r="T105" i="7" s="1"/>
  <c r="H105" i="7"/>
  <c r="AC104" i="7"/>
  <c r="AA104" i="7"/>
  <c r="Z104" i="7"/>
  <c r="X104" i="7"/>
  <c r="S104" i="7"/>
  <c r="T104" i="7" s="1"/>
  <c r="V104" i="7" s="1"/>
  <c r="W104" i="7" s="1"/>
  <c r="H104" i="7"/>
  <c r="AC103" i="7"/>
  <c r="AA103" i="7"/>
  <c r="Z103" i="7"/>
  <c r="X103" i="7"/>
  <c r="S103" i="7"/>
  <c r="T103" i="7" s="1"/>
  <c r="U103" i="7" s="1"/>
  <c r="H103" i="7"/>
  <c r="AC102" i="7"/>
  <c r="AA102" i="7"/>
  <c r="Z102" i="7"/>
  <c r="X102" i="7"/>
  <c r="S102" i="7"/>
  <c r="T102" i="7" s="1"/>
  <c r="H102" i="7"/>
  <c r="AC101" i="7"/>
  <c r="AA101" i="7"/>
  <c r="Z101" i="7"/>
  <c r="X101" i="7"/>
  <c r="S101" i="7"/>
  <c r="T101" i="7" s="1"/>
  <c r="U101" i="7" s="1"/>
  <c r="H101" i="7"/>
  <c r="AC100" i="7"/>
  <c r="AA100" i="7"/>
  <c r="Z100" i="7"/>
  <c r="X100" i="7"/>
  <c r="S100" i="7"/>
  <c r="T100" i="7" s="1"/>
  <c r="H100" i="7"/>
  <c r="AE99" i="7"/>
  <c r="AF99" i="7" s="1"/>
  <c r="AD99" i="7"/>
  <c r="AB99" i="7"/>
  <c r="X99" i="7"/>
  <c r="S99" i="7"/>
  <c r="T99" i="7" s="1"/>
  <c r="H99" i="7"/>
  <c r="AC98" i="7"/>
  <c r="AE98" i="7" s="1"/>
  <c r="AA98" i="7"/>
  <c r="Z98" i="7"/>
  <c r="X98" i="7"/>
  <c r="S98" i="7"/>
  <c r="T98" i="7" s="1"/>
  <c r="V98" i="7" s="1"/>
  <c r="W98" i="7" s="1"/>
  <c r="H98" i="7"/>
  <c r="AC97" i="7"/>
  <c r="AA97" i="7"/>
  <c r="Z97" i="7"/>
  <c r="X97" i="7"/>
  <c r="S97" i="7"/>
  <c r="T97" i="7" s="1"/>
  <c r="H97" i="7"/>
  <c r="AC96" i="7"/>
  <c r="AA96" i="7"/>
  <c r="Z96" i="7"/>
  <c r="X96" i="7"/>
  <c r="S96" i="7"/>
  <c r="T96" i="7" s="1"/>
  <c r="V96" i="7" s="1"/>
  <c r="W96" i="7" s="1"/>
  <c r="H96" i="7"/>
  <c r="AC95" i="7"/>
  <c r="AA95" i="7"/>
  <c r="Z95" i="7"/>
  <c r="X95" i="7"/>
  <c r="S95" i="7"/>
  <c r="T95" i="7" s="1"/>
  <c r="H95" i="7"/>
  <c r="AC94" i="7"/>
  <c r="AA94" i="7"/>
  <c r="Z94" i="7"/>
  <c r="X94" i="7"/>
  <c r="S94" i="7"/>
  <c r="T94" i="7" s="1"/>
  <c r="H94" i="7"/>
  <c r="AC93" i="7"/>
  <c r="AA93" i="7"/>
  <c r="Z93" i="7"/>
  <c r="X93" i="7"/>
  <c r="S93" i="7"/>
  <c r="T93" i="7" s="1"/>
  <c r="H93" i="7"/>
  <c r="AC92" i="7"/>
  <c r="AA92" i="7"/>
  <c r="Z92" i="7"/>
  <c r="X92" i="7"/>
  <c r="S92" i="7"/>
  <c r="T92" i="7" s="1"/>
  <c r="V92" i="7" s="1"/>
  <c r="W92" i="7" s="1"/>
  <c r="H92" i="7"/>
  <c r="AE91" i="7"/>
  <c r="AF91" i="7" s="1"/>
  <c r="AD91" i="7"/>
  <c r="AB91" i="7"/>
  <c r="X91" i="7"/>
  <c r="S91" i="7"/>
  <c r="T91" i="7" s="1"/>
  <c r="H91" i="7"/>
  <c r="AC90" i="7"/>
  <c r="AA90" i="7"/>
  <c r="Z90" i="7"/>
  <c r="X90" i="7"/>
  <c r="S90" i="7"/>
  <c r="T90" i="7" s="1"/>
  <c r="U90" i="7" s="1"/>
  <c r="H90" i="7"/>
  <c r="AA89" i="7"/>
  <c r="Z89" i="7"/>
  <c r="X89" i="7"/>
  <c r="S89" i="7"/>
  <c r="T89" i="7" s="1"/>
  <c r="V89" i="7" s="1"/>
  <c r="W89" i="7" s="1"/>
  <c r="H89" i="7"/>
  <c r="AC88" i="7"/>
  <c r="AA88" i="7"/>
  <c r="Z88" i="7"/>
  <c r="X88" i="7"/>
  <c r="S88" i="7"/>
  <c r="T88" i="7" s="1"/>
  <c r="U88" i="7" s="1"/>
  <c r="H88" i="7"/>
  <c r="AC87" i="7"/>
  <c r="AA87" i="7"/>
  <c r="Z87" i="7"/>
  <c r="X87" i="7"/>
  <c r="S87" i="7"/>
  <c r="T87" i="7" s="1"/>
  <c r="H87" i="7"/>
  <c r="AC86" i="7"/>
  <c r="AA86" i="7"/>
  <c r="Z86" i="7"/>
  <c r="X86" i="7"/>
  <c r="S86" i="7"/>
  <c r="T86" i="7" s="1"/>
  <c r="H86" i="7"/>
  <c r="AC85" i="7"/>
  <c r="AA85" i="7"/>
  <c r="Z85" i="7"/>
  <c r="X85" i="7"/>
  <c r="S85" i="7"/>
  <c r="T85" i="7" s="1"/>
  <c r="H85" i="7"/>
  <c r="AC84" i="7"/>
  <c r="AA84" i="7"/>
  <c r="Z84" i="7"/>
  <c r="X84" i="7"/>
  <c r="S84" i="7"/>
  <c r="T84" i="7" s="1"/>
  <c r="U84" i="7" s="1"/>
  <c r="H84" i="7"/>
  <c r="AC83" i="7"/>
  <c r="AA83" i="7"/>
  <c r="Z83" i="7"/>
  <c r="X83" i="7"/>
  <c r="S83" i="7"/>
  <c r="T83" i="7" s="1"/>
  <c r="H83" i="7"/>
  <c r="AC82" i="7"/>
  <c r="AA82" i="7"/>
  <c r="Z82" i="7"/>
  <c r="X82" i="7"/>
  <c r="S82" i="7"/>
  <c r="T82" i="7" s="1"/>
  <c r="H82" i="7"/>
  <c r="AC81" i="7"/>
  <c r="AA81" i="7"/>
  <c r="Z81" i="7"/>
  <c r="X81" i="7"/>
  <c r="S81" i="7"/>
  <c r="T81" i="7" s="1"/>
  <c r="H81" i="7"/>
  <c r="AC80" i="7"/>
  <c r="AA80" i="7"/>
  <c r="Z80" i="7"/>
  <c r="X80" i="7"/>
  <c r="S80" i="7"/>
  <c r="T80" i="7" s="1"/>
  <c r="U80" i="7" s="1"/>
  <c r="H80" i="7"/>
  <c r="AC79" i="7"/>
  <c r="AA79" i="7"/>
  <c r="Z79" i="7"/>
  <c r="X79" i="7"/>
  <c r="S79" i="7"/>
  <c r="T79" i="7" s="1"/>
  <c r="H79" i="7"/>
  <c r="AC78" i="7"/>
  <c r="AA78" i="7"/>
  <c r="Z78" i="7"/>
  <c r="X78" i="7"/>
  <c r="S78" i="7"/>
  <c r="T78" i="7" s="1"/>
  <c r="V78" i="7" s="1"/>
  <c r="W78" i="7" s="1"/>
  <c r="H78" i="7"/>
  <c r="AC77" i="7"/>
  <c r="AA77" i="7"/>
  <c r="Z77" i="7"/>
  <c r="X77" i="7"/>
  <c r="S77" i="7"/>
  <c r="T77" i="7" s="1"/>
  <c r="H77" i="7"/>
  <c r="AC76" i="7"/>
  <c r="AA76" i="7"/>
  <c r="Z76" i="7"/>
  <c r="X76" i="7"/>
  <c r="S76" i="7"/>
  <c r="T76" i="7" s="1"/>
  <c r="H76" i="7"/>
  <c r="AC75" i="7"/>
  <c r="AA75" i="7"/>
  <c r="Z75" i="7"/>
  <c r="X75" i="7"/>
  <c r="S75" i="7"/>
  <c r="T75" i="7" s="1"/>
  <c r="H75" i="7"/>
  <c r="AC74" i="7"/>
  <c r="AA74" i="7"/>
  <c r="Z74" i="7"/>
  <c r="X74" i="7"/>
  <c r="S74" i="7"/>
  <c r="T74" i="7" s="1"/>
  <c r="H74" i="7"/>
  <c r="AC73" i="7"/>
  <c r="AA73" i="7"/>
  <c r="Z73" i="7"/>
  <c r="X73" i="7"/>
  <c r="S73" i="7"/>
  <c r="T73" i="7" s="1"/>
  <c r="H73" i="7"/>
  <c r="AC72" i="7"/>
  <c r="AA72" i="7"/>
  <c r="Z72" i="7"/>
  <c r="X72" i="7"/>
  <c r="S72" i="7"/>
  <c r="T72" i="7" s="1"/>
  <c r="V72" i="7" s="1"/>
  <c r="W72" i="7" s="1"/>
  <c r="H72" i="7"/>
  <c r="AC71" i="7"/>
  <c r="AA71" i="7"/>
  <c r="Z71" i="7"/>
  <c r="X71" i="7"/>
  <c r="S71" i="7"/>
  <c r="T71" i="7" s="1"/>
  <c r="H71" i="7"/>
  <c r="AC70" i="7"/>
  <c r="AA70" i="7"/>
  <c r="Z70" i="7"/>
  <c r="X70" i="7"/>
  <c r="S70" i="7"/>
  <c r="T70" i="7" s="1"/>
  <c r="V70" i="7" s="1"/>
  <c r="W70" i="7" s="1"/>
  <c r="H70" i="7"/>
  <c r="AC69" i="7"/>
  <c r="AA69" i="7"/>
  <c r="Z69" i="7"/>
  <c r="X69" i="7"/>
  <c r="S69" i="7"/>
  <c r="T69" i="7" s="1"/>
  <c r="H69" i="7"/>
  <c r="AC68" i="7"/>
  <c r="AA68" i="7"/>
  <c r="Z68" i="7"/>
  <c r="X68" i="7"/>
  <c r="S68" i="7"/>
  <c r="T68" i="7" s="1"/>
  <c r="H68" i="7"/>
  <c r="AC67" i="7"/>
  <c r="AA67" i="7"/>
  <c r="Z67" i="7"/>
  <c r="X67" i="7"/>
  <c r="S67" i="7"/>
  <c r="T67" i="7" s="1"/>
  <c r="H67" i="7"/>
  <c r="AC66" i="7"/>
  <c r="AE66" i="7" s="1"/>
  <c r="AA66" i="7"/>
  <c r="Z66" i="7"/>
  <c r="X66" i="7"/>
  <c r="S66" i="7"/>
  <c r="T66" i="7" s="1"/>
  <c r="V66" i="7" s="1"/>
  <c r="W66" i="7" s="1"/>
  <c r="H66" i="7"/>
  <c r="AC65" i="7"/>
  <c r="AA65" i="7"/>
  <c r="Z65" i="7"/>
  <c r="X65" i="7"/>
  <c r="S65" i="7"/>
  <c r="T65" i="7" s="1"/>
  <c r="H65" i="7"/>
  <c r="AC64" i="7"/>
  <c r="AA64" i="7"/>
  <c r="Z64" i="7"/>
  <c r="X64" i="7"/>
  <c r="S64" i="7"/>
  <c r="T64" i="7" s="1"/>
  <c r="V64" i="7" s="1"/>
  <c r="W64" i="7" s="1"/>
  <c r="H64" i="7"/>
  <c r="AC63" i="7"/>
  <c r="AA63" i="7"/>
  <c r="Z63" i="7"/>
  <c r="X63" i="7"/>
  <c r="S63" i="7"/>
  <c r="T63" i="7" s="1"/>
  <c r="H63" i="7"/>
  <c r="AC62" i="7"/>
  <c r="AA62" i="7"/>
  <c r="Z62" i="7"/>
  <c r="X62" i="7"/>
  <c r="S62" i="7"/>
  <c r="T62" i="7" s="1"/>
  <c r="H62" i="7"/>
  <c r="AC61" i="7"/>
  <c r="AA61" i="7"/>
  <c r="Z61" i="7"/>
  <c r="X61" i="7"/>
  <c r="S61" i="7"/>
  <c r="T61" i="7" s="1"/>
  <c r="H61" i="7"/>
  <c r="AC60" i="7"/>
  <c r="AA60" i="7"/>
  <c r="Z60" i="7"/>
  <c r="X60" i="7"/>
  <c r="S60" i="7"/>
  <c r="T60" i="7" s="1"/>
  <c r="H60" i="7"/>
  <c r="AC59" i="7"/>
  <c r="AA59" i="7"/>
  <c r="Z59" i="7"/>
  <c r="X59" i="7"/>
  <c r="S59" i="7"/>
  <c r="T59" i="7" s="1"/>
  <c r="H59" i="7"/>
  <c r="AC58" i="7"/>
  <c r="AA58" i="7"/>
  <c r="Z58" i="7"/>
  <c r="X58" i="7"/>
  <c r="S58" i="7"/>
  <c r="T58" i="7" s="1"/>
  <c r="H58" i="7"/>
  <c r="AE57" i="7"/>
  <c r="AF57" i="7" s="1"/>
  <c r="AD57" i="7"/>
  <c r="AB57" i="7"/>
  <c r="X57" i="7"/>
  <c r="S57" i="7"/>
  <c r="T57" i="7" s="1"/>
  <c r="V57" i="7" s="1"/>
  <c r="W57" i="7" s="1"/>
  <c r="H57" i="7"/>
  <c r="AC56" i="7"/>
  <c r="AE56" i="7" s="1"/>
  <c r="AA56" i="7"/>
  <c r="Z56" i="7"/>
  <c r="X56" i="7"/>
  <c r="S56" i="7"/>
  <c r="T56" i="7" s="1"/>
  <c r="U56" i="7" s="1"/>
  <c r="H56" i="7"/>
  <c r="AC55" i="7"/>
  <c r="AA55" i="7"/>
  <c r="Z55" i="7"/>
  <c r="X55" i="7"/>
  <c r="S55" i="7"/>
  <c r="T55" i="7" s="1"/>
  <c r="V55" i="7" s="1"/>
  <c r="W55" i="7" s="1"/>
  <c r="H55" i="7"/>
  <c r="AC54" i="7"/>
  <c r="AA54" i="7"/>
  <c r="Z54" i="7"/>
  <c r="X54" i="7"/>
  <c r="S54" i="7"/>
  <c r="T54" i="7" s="1"/>
  <c r="U54" i="7" s="1"/>
  <c r="H54" i="7"/>
  <c r="AC53" i="7"/>
  <c r="AA53" i="7"/>
  <c r="Z53" i="7"/>
  <c r="X53" i="7"/>
  <c r="S53" i="7"/>
  <c r="T53" i="7" s="1"/>
  <c r="V53" i="7" s="1"/>
  <c r="W53" i="7" s="1"/>
  <c r="H53" i="7"/>
  <c r="AC52" i="7"/>
  <c r="AA52" i="7"/>
  <c r="Z52" i="7"/>
  <c r="X52" i="7"/>
  <c r="S52" i="7"/>
  <c r="T52" i="7" s="1"/>
  <c r="U52" i="7" s="1"/>
  <c r="H52" i="7"/>
  <c r="AC51" i="7"/>
  <c r="AA51" i="7"/>
  <c r="Z51" i="7"/>
  <c r="X51" i="7"/>
  <c r="S51" i="7"/>
  <c r="T51" i="7" s="1"/>
  <c r="V51" i="7" s="1"/>
  <c r="W51" i="7" s="1"/>
  <c r="H51" i="7"/>
  <c r="AC50" i="7"/>
  <c r="AA50" i="7"/>
  <c r="Z50" i="7"/>
  <c r="X50" i="7"/>
  <c r="S50" i="7"/>
  <c r="T50" i="7" s="1"/>
  <c r="U50" i="7" s="1"/>
  <c r="H50" i="7"/>
  <c r="AC49" i="7"/>
  <c r="AA49" i="7"/>
  <c r="Z49" i="7"/>
  <c r="X49" i="7"/>
  <c r="S49" i="7"/>
  <c r="T49" i="7" s="1"/>
  <c r="V49" i="7" s="1"/>
  <c r="W49" i="7" s="1"/>
  <c r="H49" i="7"/>
  <c r="AC48" i="7"/>
  <c r="AA48" i="7"/>
  <c r="Z48" i="7"/>
  <c r="X48" i="7"/>
  <c r="S48" i="7"/>
  <c r="T48" i="7" s="1"/>
  <c r="U48" i="7" s="1"/>
  <c r="H48" i="7"/>
  <c r="AE47" i="7"/>
  <c r="AF47" i="7" s="1"/>
  <c r="AD47" i="7"/>
  <c r="AB47" i="7"/>
  <c r="X47" i="7"/>
  <c r="S47" i="7"/>
  <c r="T47" i="7" s="1"/>
  <c r="V47" i="7" s="1"/>
  <c r="W47" i="7" s="1"/>
  <c r="H47" i="7"/>
  <c r="AC46" i="7"/>
  <c r="AA46" i="7"/>
  <c r="Z46" i="7"/>
  <c r="X46" i="7"/>
  <c r="S46" i="7"/>
  <c r="T46" i="7" s="1"/>
  <c r="H46" i="7"/>
  <c r="AC45" i="7"/>
  <c r="AA45" i="7"/>
  <c r="Z45" i="7"/>
  <c r="X45" i="7"/>
  <c r="S45" i="7"/>
  <c r="T45" i="7" s="1"/>
  <c r="H45" i="7"/>
  <c r="AC44" i="7"/>
  <c r="AA44" i="7"/>
  <c r="Z44" i="7"/>
  <c r="X44" i="7"/>
  <c r="S44" i="7"/>
  <c r="T44" i="7" s="1"/>
  <c r="H44" i="7"/>
  <c r="AC43" i="7"/>
  <c r="AA43" i="7"/>
  <c r="Z43" i="7"/>
  <c r="X43" i="7"/>
  <c r="S43" i="7"/>
  <c r="T43" i="7" s="1"/>
  <c r="V43" i="7" s="1"/>
  <c r="W43" i="7" s="1"/>
  <c r="H43" i="7"/>
  <c r="AC42" i="7"/>
  <c r="AA42" i="7"/>
  <c r="Z42" i="7"/>
  <c r="X42" i="7"/>
  <c r="S42" i="7"/>
  <c r="T42" i="7" s="1"/>
  <c r="H42" i="7"/>
  <c r="AE41" i="7"/>
  <c r="AF41" i="7" s="1"/>
  <c r="AD41" i="7"/>
  <c r="AB41" i="7"/>
  <c r="X41" i="7"/>
  <c r="S41" i="7"/>
  <c r="T41" i="7" s="1"/>
  <c r="U41" i="7" s="1"/>
  <c r="H41" i="7"/>
  <c r="AC40" i="7"/>
  <c r="AA40" i="7"/>
  <c r="Z40" i="7"/>
  <c r="X40" i="7"/>
  <c r="S40" i="7"/>
  <c r="T40" i="7" s="1"/>
  <c r="H40" i="7"/>
  <c r="AE39" i="7"/>
  <c r="AF39" i="7" s="1"/>
  <c r="AD39" i="7"/>
  <c r="AB39" i="7"/>
  <c r="X39" i="7"/>
  <c r="S39" i="7"/>
  <c r="T39" i="7" s="1"/>
  <c r="H39" i="7"/>
  <c r="AC38" i="7"/>
  <c r="AA38" i="7"/>
  <c r="Z38" i="7"/>
  <c r="X38" i="7"/>
  <c r="S38" i="7"/>
  <c r="T38" i="7" s="1"/>
  <c r="H38" i="7"/>
  <c r="AC37" i="7"/>
  <c r="AA37" i="7"/>
  <c r="Z37" i="7"/>
  <c r="X37" i="7"/>
  <c r="S37" i="7"/>
  <c r="T37" i="7" s="1"/>
  <c r="U37" i="7" s="1"/>
  <c r="H37" i="7"/>
  <c r="AC36" i="7"/>
  <c r="AA36" i="7"/>
  <c r="Z36" i="7"/>
  <c r="X36" i="7"/>
  <c r="S36" i="7"/>
  <c r="T36" i="7" s="1"/>
  <c r="H36" i="7"/>
  <c r="AC35" i="7"/>
  <c r="AA35" i="7"/>
  <c r="Z35" i="7"/>
  <c r="X35" i="7"/>
  <c r="S35" i="7"/>
  <c r="T35" i="7" s="1"/>
  <c r="H35" i="7"/>
  <c r="AC34" i="7"/>
  <c r="AA34" i="7"/>
  <c r="Z34" i="7"/>
  <c r="X34" i="7"/>
  <c r="S34" i="7"/>
  <c r="T34" i="7" s="1"/>
  <c r="V34" i="7" s="1"/>
  <c r="W34" i="7" s="1"/>
  <c r="H34" i="7"/>
  <c r="AC33" i="7"/>
  <c r="AA33" i="7"/>
  <c r="Z33" i="7"/>
  <c r="X33" i="7"/>
  <c r="S33" i="7"/>
  <c r="T33" i="7" s="1"/>
  <c r="H33" i="7"/>
  <c r="AC32" i="7"/>
  <c r="AA32" i="7"/>
  <c r="Z32" i="7"/>
  <c r="X32" i="7"/>
  <c r="S32" i="7"/>
  <c r="T32" i="7" s="1"/>
  <c r="U32" i="7" s="1"/>
  <c r="H32" i="7"/>
  <c r="AC31" i="7"/>
  <c r="AA31" i="7"/>
  <c r="Z31" i="7"/>
  <c r="X31" i="7"/>
  <c r="S31" i="7"/>
  <c r="T31" i="7" s="1"/>
  <c r="H31" i="7"/>
  <c r="AE30" i="7"/>
  <c r="AF30" i="7" s="1"/>
  <c r="AD30" i="7"/>
  <c r="AB30" i="7"/>
  <c r="X30" i="7"/>
  <c r="S30" i="7"/>
  <c r="T30" i="7" s="1"/>
  <c r="H30" i="7"/>
  <c r="AC29" i="7"/>
  <c r="AA29" i="7"/>
  <c r="Z29" i="7"/>
  <c r="X29" i="7"/>
  <c r="S29" i="7"/>
  <c r="T29" i="7" s="1"/>
  <c r="V29" i="7" s="1"/>
  <c r="W29" i="7" s="1"/>
  <c r="H29" i="7"/>
  <c r="AC28" i="7"/>
  <c r="AA28" i="7"/>
  <c r="Z28" i="7"/>
  <c r="X28" i="7"/>
  <c r="S28" i="7"/>
  <c r="T28" i="7" s="1"/>
  <c r="H28" i="7"/>
  <c r="AC27" i="7"/>
  <c r="AA27" i="7"/>
  <c r="Z27" i="7"/>
  <c r="X27" i="7"/>
  <c r="S27" i="7"/>
  <c r="T27" i="7" s="1"/>
  <c r="V27" i="7" s="1"/>
  <c r="W27" i="7" s="1"/>
  <c r="H27" i="7"/>
  <c r="AC26" i="7"/>
  <c r="AA26" i="7"/>
  <c r="Z26" i="7"/>
  <c r="X26" i="7"/>
  <c r="S26" i="7"/>
  <c r="T26" i="7" s="1"/>
  <c r="H26" i="7"/>
  <c r="AC25" i="7"/>
  <c r="AE25" i="7" s="1"/>
  <c r="AA25" i="7"/>
  <c r="Z25" i="7"/>
  <c r="X25" i="7"/>
  <c r="S25" i="7"/>
  <c r="T25" i="7" s="1"/>
  <c r="H25" i="7"/>
  <c r="AC24" i="7"/>
  <c r="AA24" i="7"/>
  <c r="Z24" i="7"/>
  <c r="X24" i="7"/>
  <c r="S24" i="7"/>
  <c r="T24" i="7" s="1"/>
  <c r="H24" i="7"/>
  <c r="AC23" i="7"/>
  <c r="AA23" i="7"/>
  <c r="Z23" i="7"/>
  <c r="X23" i="7"/>
  <c r="S23" i="7"/>
  <c r="T23" i="7" s="1"/>
  <c r="V23" i="7" s="1"/>
  <c r="W23" i="7" s="1"/>
  <c r="H23" i="7"/>
  <c r="AC22" i="7"/>
  <c r="AA22" i="7"/>
  <c r="Z22" i="7"/>
  <c r="X22" i="7"/>
  <c r="S22" i="7"/>
  <c r="T22" i="7" s="1"/>
  <c r="H22" i="7"/>
  <c r="AC21" i="7"/>
  <c r="AA21" i="7"/>
  <c r="Z21" i="7"/>
  <c r="X21" i="7"/>
  <c r="S21" i="7"/>
  <c r="T21" i="7" s="1"/>
  <c r="V21" i="7" s="1"/>
  <c r="W21" i="7" s="1"/>
  <c r="H21" i="7"/>
  <c r="AE20" i="7"/>
  <c r="AF20" i="7" s="1"/>
  <c r="AD20" i="7"/>
  <c r="AB20" i="7"/>
  <c r="X20" i="7"/>
  <c r="S20" i="7"/>
  <c r="T20" i="7" s="1"/>
  <c r="H20" i="7"/>
  <c r="AC19" i="7"/>
  <c r="AA19" i="7"/>
  <c r="Z19" i="7"/>
  <c r="X19" i="7"/>
  <c r="S19" i="7"/>
  <c r="T19" i="7" s="1"/>
  <c r="U19" i="7" s="1"/>
  <c r="H19" i="7"/>
  <c r="AC18" i="7"/>
  <c r="AA18" i="7"/>
  <c r="Z18" i="7"/>
  <c r="X18" i="7"/>
  <c r="S18" i="7"/>
  <c r="T18" i="7" s="1"/>
  <c r="H18" i="7"/>
  <c r="AC17" i="7"/>
  <c r="AA17" i="7"/>
  <c r="Z17" i="7"/>
  <c r="X17" i="7"/>
  <c r="S17" i="7"/>
  <c r="T17" i="7" s="1"/>
  <c r="U17" i="7" s="1"/>
  <c r="H17" i="7"/>
  <c r="AC16" i="7"/>
  <c r="AA16" i="7"/>
  <c r="Z16" i="7"/>
  <c r="X16" i="7"/>
  <c r="S16" i="7"/>
  <c r="T16" i="7" s="1"/>
  <c r="H16" i="7"/>
  <c r="AC15" i="7"/>
  <c r="AA15" i="7"/>
  <c r="Z15" i="7"/>
  <c r="X15" i="7"/>
  <c r="S15" i="7"/>
  <c r="T15" i="7" s="1"/>
  <c r="U15" i="7" s="1"/>
  <c r="H15" i="7"/>
  <c r="AC14" i="7"/>
  <c r="AA14" i="7"/>
  <c r="Z14" i="7"/>
  <c r="X14" i="7"/>
  <c r="S14" i="7"/>
  <c r="T14" i="7" s="1"/>
  <c r="H14" i="7"/>
  <c r="AC13" i="7"/>
  <c r="AE13" i="7" s="1"/>
  <c r="AA13" i="7"/>
  <c r="Z13" i="7"/>
  <c r="X13" i="7"/>
  <c r="S13" i="7"/>
  <c r="T13" i="7" s="1"/>
  <c r="H13" i="7"/>
  <c r="AC12" i="7"/>
  <c r="AA12" i="7"/>
  <c r="Z12" i="7"/>
  <c r="X12" i="7"/>
  <c r="S12" i="7"/>
  <c r="T12" i="7" s="1"/>
  <c r="H12" i="7"/>
  <c r="AC11" i="7"/>
  <c r="AA11" i="7"/>
  <c r="Z11" i="7"/>
  <c r="X11" i="7"/>
  <c r="S11" i="7"/>
  <c r="T11" i="7" s="1"/>
  <c r="U11" i="7" s="1"/>
  <c r="H11" i="7"/>
  <c r="AE10" i="7"/>
  <c r="AF10" i="7" s="1"/>
  <c r="AD10" i="7"/>
  <c r="AB10" i="7"/>
  <c r="X10" i="7"/>
  <c r="S10" i="7"/>
  <c r="T10" i="7" s="1"/>
  <c r="V10" i="7" s="1"/>
  <c r="W10" i="7" s="1"/>
  <c r="H10" i="7"/>
  <c r="AC9" i="7"/>
  <c r="AA9" i="7"/>
  <c r="Z9" i="7"/>
  <c r="X9" i="7"/>
  <c r="S9" i="7"/>
  <c r="T9" i="7" s="1"/>
  <c r="H9" i="7"/>
  <c r="AC8" i="7"/>
  <c r="AA8" i="7"/>
  <c r="Z8" i="7"/>
  <c r="X8" i="7"/>
  <c r="S8" i="7"/>
  <c r="T8" i="7" s="1"/>
  <c r="V8" i="7" s="1"/>
  <c r="W8" i="7" s="1"/>
  <c r="H8" i="7"/>
  <c r="AC7" i="7"/>
  <c r="AA7" i="7"/>
  <c r="Z7" i="7"/>
  <c r="X7" i="7"/>
  <c r="S7" i="7"/>
  <c r="T7" i="7" s="1"/>
  <c r="H7" i="7"/>
  <c r="AC6" i="7"/>
  <c r="AA6" i="7"/>
  <c r="Z6" i="7"/>
  <c r="X6" i="7"/>
  <c r="S6" i="7"/>
  <c r="T6" i="7" s="1"/>
  <c r="H6" i="7"/>
  <c r="AC5" i="7"/>
  <c r="AA5" i="7"/>
  <c r="Z5" i="7"/>
  <c r="X5" i="7"/>
  <c r="S5" i="7"/>
  <c r="T5" i="7" s="1"/>
  <c r="H5" i="7"/>
  <c r="AC4" i="7"/>
  <c r="AA4" i="7"/>
  <c r="Z4" i="7"/>
  <c r="X4" i="7"/>
  <c r="S4" i="7"/>
  <c r="H4" i="7"/>
  <c r="AD157" i="7" l="1"/>
  <c r="V88" i="7"/>
  <c r="W88" i="7" s="1"/>
  <c r="U130" i="7"/>
  <c r="AD167" i="7"/>
  <c r="AD140" i="7"/>
  <c r="AB149" i="7"/>
  <c r="AB48" i="7"/>
  <c r="AB62" i="7"/>
  <c r="AD194" i="7"/>
  <c r="AD199" i="7"/>
  <c r="AD174" i="7"/>
  <c r="AD187" i="7"/>
  <c r="AB79" i="7"/>
  <c r="U116" i="7"/>
  <c r="AB159" i="7"/>
  <c r="AD66" i="7"/>
  <c r="AD141" i="7"/>
  <c r="U8" i="7"/>
  <c r="U21" i="7"/>
  <c r="V32" i="7"/>
  <c r="W32" i="7" s="1"/>
  <c r="AD48" i="7"/>
  <c r="AE48" i="7"/>
  <c r="V84" i="7"/>
  <c r="W84" i="7" s="1"/>
  <c r="AB85" i="7"/>
  <c r="AD87" i="7"/>
  <c r="AD101" i="7"/>
  <c r="V111" i="7"/>
  <c r="W111" i="7" s="1"/>
  <c r="AB125" i="7"/>
  <c r="AB8" i="7"/>
  <c r="AB21" i="7"/>
  <c r="AB32" i="7"/>
  <c r="AB54" i="7"/>
  <c r="AB67" i="7"/>
  <c r="AB69" i="7"/>
  <c r="V90" i="7"/>
  <c r="W90" i="7" s="1"/>
  <c r="AD15" i="7"/>
  <c r="AE24" i="7"/>
  <c r="AE9" i="7"/>
  <c r="AE23" i="7"/>
  <c r="AE26" i="7"/>
  <c r="AE40" i="7"/>
  <c r="AE50" i="7"/>
  <c r="AE52" i="7"/>
  <c r="AE60" i="7"/>
  <c r="AE64" i="7"/>
  <c r="AE88" i="7"/>
  <c r="AE94" i="7"/>
  <c r="AE96" i="7"/>
  <c r="AE111" i="7"/>
  <c r="AE136" i="7"/>
  <c r="AB141" i="7"/>
  <c r="AE142" i="7"/>
  <c r="AE149" i="7"/>
  <c r="AE152" i="7"/>
  <c r="AE154" i="7"/>
  <c r="AE158" i="7"/>
  <c r="AD168" i="7"/>
  <c r="AE169" i="7"/>
  <c r="AF169" i="7" s="1"/>
  <c r="AE170" i="7"/>
  <c r="AF170" i="7" s="1"/>
  <c r="AE171" i="7"/>
  <c r="AE181" i="7"/>
  <c r="AE182" i="7"/>
  <c r="AE183" i="7"/>
  <c r="AE195" i="7"/>
  <c r="AD196" i="7"/>
  <c r="AE207" i="7"/>
  <c r="AE4" i="7"/>
  <c r="AE6" i="7"/>
  <c r="V11" i="7"/>
  <c r="W11" i="7" s="1"/>
  <c r="AD25" i="7"/>
  <c r="AE28" i="7"/>
  <c r="AB53" i="7"/>
  <c r="AE55" i="7"/>
  <c r="AD64" i="7"/>
  <c r="AB81" i="7"/>
  <c r="AE82" i="7"/>
  <c r="AE87" i="7"/>
  <c r="AD96" i="7"/>
  <c r="AE101" i="7"/>
  <c r="AE103" i="7"/>
  <c r="AE126" i="7"/>
  <c r="AE128" i="7"/>
  <c r="AF128" i="7" s="1"/>
  <c r="AE138" i="7"/>
  <c r="AE140" i="7"/>
  <c r="AD142" i="7"/>
  <c r="AB143" i="7"/>
  <c r="AE144" i="7"/>
  <c r="AB145" i="7"/>
  <c r="U151" i="7"/>
  <c r="AD171" i="7"/>
  <c r="AE173" i="7"/>
  <c r="AF173" i="7" s="1"/>
  <c r="AE174" i="7"/>
  <c r="AD183" i="7"/>
  <c r="AE185" i="7"/>
  <c r="AE186" i="7"/>
  <c r="AE187" i="7"/>
  <c r="AF187" i="7" s="1"/>
  <c r="AE196" i="7"/>
  <c r="AE197" i="7"/>
  <c r="AE198" i="7"/>
  <c r="AE199" i="7"/>
  <c r="AE8" i="7"/>
  <c r="AE22" i="7"/>
  <c r="AE34" i="7"/>
  <c r="AF34" i="7" s="1"/>
  <c r="AE43" i="7"/>
  <c r="AE68" i="7"/>
  <c r="AE70" i="7"/>
  <c r="AE84" i="7"/>
  <c r="AF84" i="7" s="1"/>
  <c r="AE90" i="7"/>
  <c r="AE107" i="7"/>
  <c r="AE124" i="7"/>
  <c r="AE130" i="7"/>
  <c r="AE132" i="7"/>
  <c r="AE134" i="7"/>
  <c r="AE150" i="7"/>
  <c r="AE153" i="7"/>
  <c r="AF153" i="7" s="1"/>
  <c r="AE175" i="7"/>
  <c r="AD176" i="7"/>
  <c r="AE177" i="7"/>
  <c r="AE178" i="7"/>
  <c r="AD188" i="7"/>
  <c r="AE189" i="7"/>
  <c r="AE190" i="7"/>
  <c r="AD200" i="7"/>
  <c r="AE201" i="7"/>
  <c r="AE202" i="7"/>
  <c r="AE203" i="7"/>
  <c r="AE7" i="7"/>
  <c r="V19" i="7"/>
  <c r="W19" i="7" s="1"/>
  <c r="AE27" i="7"/>
  <c r="AB28" i="7"/>
  <c r="AE38" i="7"/>
  <c r="AE45" i="7"/>
  <c r="AE53" i="7"/>
  <c r="AD54" i="7"/>
  <c r="AE54" i="7"/>
  <c r="AF54" i="7" s="1"/>
  <c r="U72" i="7"/>
  <c r="AE72" i="7"/>
  <c r="AD74" i="7"/>
  <c r="AB75" i="7"/>
  <c r="AE76" i="7"/>
  <c r="AB77" i="7"/>
  <c r="AE78" i="7"/>
  <c r="AE86" i="7"/>
  <c r="AF86" i="7" s="1"/>
  <c r="AE109" i="7"/>
  <c r="AD134" i="7"/>
  <c r="AB138" i="7"/>
  <c r="AE139" i="7"/>
  <c r="AE145" i="7"/>
  <c r="AD147" i="7"/>
  <c r="U155" i="7"/>
  <c r="AE157" i="7"/>
  <c r="AD160" i="7"/>
  <c r="AE167" i="7"/>
  <c r="AD178" i="7"/>
  <c r="AE179" i="7"/>
  <c r="AF179" i="7" s="1"/>
  <c r="AD190" i="7"/>
  <c r="AE191" i="7"/>
  <c r="AD192" i="7"/>
  <c r="AE193" i="7"/>
  <c r="AF193" i="7" s="1"/>
  <c r="AE194" i="7"/>
  <c r="AD203" i="7"/>
  <c r="AD204" i="7"/>
  <c r="AE205" i="7"/>
  <c r="AF205" i="7" s="1"/>
  <c r="U68" i="7"/>
  <c r="V68" i="7"/>
  <c r="W68" i="7" s="1"/>
  <c r="U60" i="7"/>
  <c r="V60" i="7"/>
  <c r="W60" i="7" s="1"/>
  <c r="U62" i="7"/>
  <c r="V62" i="7"/>
  <c r="W62" i="7" s="1"/>
  <c r="U144" i="7"/>
  <c r="V144" i="7"/>
  <c r="W144" i="7" s="1"/>
  <c r="U74" i="7"/>
  <c r="V74" i="7"/>
  <c r="W74" i="7" s="1"/>
  <c r="U76" i="7"/>
  <c r="V76" i="7"/>
  <c r="W76" i="7" s="1"/>
  <c r="U121" i="7"/>
  <c r="V121" i="7"/>
  <c r="W121" i="7" s="1"/>
  <c r="AB5" i="7"/>
  <c r="AE15" i="7"/>
  <c r="AB16" i="7"/>
  <c r="U29" i="7"/>
  <c r="AD34" i="7"/>
  <c r="AB36" i="7"/>
  <c r="AD37" i="7"/>
  <c r="AD55" i="7"/>
  <c r="AD56" i="7"/>
  <c r="AB65" i="7"/>
  <c r="AB80" i="7"/>
  <c r="AD82" i="7"/>
  <c r="AB83" i="7"/>
  <c r="AB86" i="7"/>
  <c r="AB89" i="7"/>
  <c r="U92" i="7"/>
  <c r="AB97" i="7"/>
  <c r="V124" i="7"/>
  <c r="W124" i="7" s="1"/>
  <c r="AB127" i="7"/>
  <c r="AB129" i="7"/>
  <c r="AB135" i="7"/>
  <c r="AD152" i="7"/>
  <c r="AD170" i="7"/>
  <c r="AD175" i="7"/>
  <c r="AD182" i="7"/>
  <c r="AE188" i="7"/>
  <c r="AD195" i="7"/>
  <c r="AD202" i="7"/>
  <c r="AD40" i="7"/>
  <c r="AB22" i="7"/>
  <c r="AD62" i="7"/>
  <c r="AD161" i="7"/>
  <c r="AD164" i="7"/>
  <c r="AD172" i="7"/>
  <c r="AD184" i="7"/>
  <c r="AB9" i="7"/>
  <c r="AB12" i="7"/>
  <c r="AB23" i="7"/>
  <c r="AB29" i="7"/>
  <c r="AD43" i="7"/>
  <c r="AB51" i="7"/>
  <c r="AB59" i="7"/>
  <c r="U64" i="7"/>
  <c r="AD78" i="7"/>
  <c r="V80" i="7"/>
  <c r="W80" i="7" s="1"/>
  <c r="U89" i="7"/>
  <c r="U96" i="7"/>
  <c r="V103" i="7"/>
  <c r="W103" i="7" s="1"/>
  <c r="AB123" i="7"/>
  <c r="AB133" i="7"/>
  <c r="V136" i="7"/>
  <c r="W136" i="7" s="1"/>
  <c r="V139" i="7"/>
  <c r="W139" i="7" s="1"/>
  <c r="AD149" i="7"/>
  <c r="AE164" i="7"/>
  <c r="AE172" i="7"/>
  <c r="AD179" i="7"/>
  <c r="AD180" i="7"/>
  <c r="AD186" i="7"/>
  <c r="AD191" i="7"/>
  <c r="AD198" i="7"/>
  <c r="AE204" i="7"/>
  <c r="AB13" i="7"/>
  <c r="U6" i="7"/>
  <c r="V6" i="7"/>
  <c r="W6" i="7" s="1"/>
  <c r="AF13" i="7"/>
  <c r="AD21" i="7"/>
  <c r="AD29" i="7"/>
  <c r="AD35" i="7"/>
  <c r="AE35" i="7"/>
  <c r="AB37" i="7"/>
  <c r="AD58" i="7"/>
  <c r="AB63" i="7"/>
  <c r="AD80" i="7"/>
  <c r="AD88" i="7"/>
  <c r="AB101" i="7"/>
  <c r="AF105" i="7"/>
  <c r="V108" i="7"/>
  <c r="W108" i="7" s="1"/>
  <c r="U108" i="7"/>
  <c r="U126" i="7"/>
  <c r="V126" i="7"/>
  <c r="W126" i="7" s="1"/>
  <c r="AD126" i="7"/>
  <c r="V138" i="7"/>
  <c r="W138" i="7" s="1"/>
  <c r="U138" i="7"/>
  <c r="AB7" i="7"/>
  <c r="AD8" i="7"/>
  <c r="AD17" i="7"/>
  <c r="AE21" i="7"/>
  <c r="AB26" i="7"/>
  <c r="AE29" i="7"/>
  <c r="AB56" i="7"/>
  <c r="AE58" i="7"/>
  <c r="AE80" i="7"/>
  <c r="AB87" i="7"/>
  <c r="U94" i="7"/>
  <c r="V94" i="7"/>
  <c r="W94" i="7" s="1"/>
  <c r="U98" i="7"/>
  <c r="AB109" i="7"/>
  <c r="U117" i="7"/>
  <c r="V117" i="7"/>
  <c r="W117" i="7" s="1"/>
  <c r="AD11" i="7"/>
  <c r="AE11" i="7"/>
  <c r="AD19" i="7"/>
  <c r="AE19" i="7"/>
  <c r="AE49" i="7"/>
  <c r="AD49" i="7"/>
  <c r="AE89" i="7"/>
  <c r="AD89" i="7"/>
  <c r="AB95" i="7"/>
  <c r="AF98" i="7"/>
  <c r="AB105" i="7"/>
  <c r="U113" i="7"/>
  <c r="V113" i="7"/>
  <c r="W113" i="7" s="1"/>
  <c r="U13" i="7"/>
  <c r="V13" i="7"/>
  <c r="W13" i="7" s="1"/>
  <c r="AB15" i="7"/>
  <c r="AB24" i="7"/>
  <c r="V25" i="7"/>
  <c r="W25" i="7" s="1"/>
  <c r="U25" i="7"/>
  <c r="AD36" i="7"/>
  <c r="AE36" i="7"/>
  <c r="AF36" i="7" s="1"/>
  <c r="V41" i="7"/>
  <c r="W41" i="7" s="1"/>
  <c r="AD44" i="7"/>
  <c r="AE44" i="7"/>
  <c r="AB46" i="7"/>
  <c r="U47" i="7"/>
  <c r="AE51" i="7"/>
  <c r="AD51" i="7"/>
  <c r="AB52" i="7"/>
  <c r="AF56" i="7"/>
  <c r="AE62" i="7"/>
  <c r="AE74" i="7"/>
  <c r="AF74" i="7" s="1"/>
  <c r="U78" i="7"/>
  <c r="V100" i="7"/>
  <c r="W100" i="7" s="1"/>
  <c r="U100" i="7"/>
  <c r="AB107" i="7"/>
  <c r="V134" i="7"/>
  <c r="W134" i="7" s="1"/>
  <c r="U134" i="7"/>
  <c r="AD111" i="7"/>
  <c r="AD136" i="7"/>
  <c r="AD146" i="7"/>
  <c r="AF147" i="7"/>
  <c r="AF151" i="7"/>
  <c r="AB158" i="7"/>
  <c r="AD165" i="7"/>
  <c r="AB166" i="7"/>
  <c r="AE168" i="7"/>
  <c r="AF168" i="7" s="1"/>
  <c r="AE176" i="7"/>
  <c r="AE184" i="7"/>
  <c r="AE192" i="7"/>
  <c r="AE200" i="7"/>
  <c r="AF207" i="7"/>
  <c r="AD4" i="7"/>
  <c r="AB11" i="7"/>
  <c r="AD13" i="7"/>
  <c r="AB18" i="7"/>
  <c r="AB19" i="7"/>
  <c r="AB31" i="7"/>
  <c r="AB34" i="7"/>
  <c r="AB43" i="7"/>
  <c r="AB50" i="7"/>
  <c r="AB73" i="7"/>
  <c r="AB78" i="7"/>
  <c r="AB100" i="7"/>
  <c r="AD107" i="7"/>
  <c r="AD109" i="7"/>
  <c r="AB110" i="7"/>
  <c r="AB111" i="7"/>
  <c r="AB139" i="7"/>
  <c r="V141" i="7"/>
  <c r="W141" i="7" s="1"/>
  <c r="AF141" i="7"/>
  <c r="U142" i="7"/>
  <c r="AD150" i="7"/>
  <c r="AB152" i="7"/>
  <c r="AD154" i="7"/>
  <c r="AB157" i="7"/>
  <c r="AB160" i="7"/>
  <c r="AB161" i="7"/>
  <c r="AE165" i="7"/>
  <c r="AD169" i="7"/>
  <c r="AD177" i="7"/>
  <c r="AD185" i="7"/>
  <c r="AD193" i="7"/>
  <c r="AD201" i="7"/>
  <c r="AB147" i="7"/>
  <c r="AB150" i="7"/>
  <c r="AB151" i="7"/>
  <c r="AB162" i="7"/>
  <c r="AB163" i="7"/>
  <c r="AB164" i="7"/>
  <c r="AB14" i="7"/>
  <c r="AB17" i="7"/>
  <c r="AB25" i="7"/>
  <c r="AB27" i="7"/>
  <c r="AB33" i="7"/>
  <c r="AB35" i="7"/>
  <c r="AB42" i="7"/>
  <c r="AB44" i="7"/>
  <c r="AD52" i="7"/>
  <c r="AB55" i="7"/>
  <c r="AB61" i="7"/>
  <c r="AB64" i="7"/>
  <c r="AB70" i="7"/>
  <c r="AB71" i="7"/>
  <c r="AD86" i="7"/>
  <c r="AB88" i="7"/>
  <c r="AB93" i="7"/>
  <c r="AB94" i="7"/>
  <c r="AB102" i="7"/>
  <c r="AB103" i="7"/>
  <c r="AB106" i="7"/>
  <c r="AB108" i="7"/>
  <c r="AB131" i="7"/>
  <c r="AD138" i="7"/>
  <c r="AB142" i="7"/>
  <c r="U157" i="7"/>
  <c r="AE161" i="7"/>
  <c r="AB165" i="7"/>
  <c r="AD173" i="7"/>
  <c r="AD181" i="7"/>
  <c r="AD189" i="7"/>
  <c r="AD197" i="7"/>
  <c r="AD205" i="7"/>
  <c r="AD145" i="7"/>
  <c r="AB140" i="7"/>
  <c r="U140" i="7"/>
  <c r="AD139" i="7"/>
  <c r="U132" i="7"/>
  <c r="V132" i="7"/>
  <c r="W132" i="7" s="1"/>
  <c r="AD132" i="7"/>
  <c r="AB132" i="7"/>
  <c r="U128" i="7"/>
  <c r="V128" i="7"/>
  <c r="W128" i="7" s="1"/>
  <c r="AD128" i="7"/>
  <c r="AB154" i="7"/>
  <c r="AD105" i="7"/>
  <c r="AB104" i="7"/>
  <c r="AD103" i="7"/>
  <c r="AD84" i="7"/>
  <c r="V82" i="7"/>
  <c r="W82" i="7" s="1"/>
  <c r="U82" i="7"/>
  <c r="AD72" i="7"/>
  <c r="AB72" i="7"/>
  <c r="U70" i="7"/>
  <c r="AD70" i="7"/>
  <c r="U66" i="7"/>
  <c r="V58" i="7"/>
  <c r="W58" i="7" s="1"/>
  <c r="U58" i="7"/>
  <c r="V153" i="7"/>
  <c r="W153" i="7" s="1"/>
  <c r="AD53" i="7"/>
  <c r="AE146" i="7"/>
  <c r="AB146" i="7"/>
  <c r="AD50" i="7"/>
  <c r="AB49" i="7"/>
  <c r="V38" i="7"/>
  <c r="W38" i="7" s="1"/>
  <c r="U38" i="7"/>
  <c r="V150" i="7"/>
  <c r="W150" i="7" s="1"/>
  <c r="U150" i="7"/>
  <c r="AD151" i="7"/>
  <c r="AE17" i="7"/>
  <c r="AA208" i="7"/>
  <c r="AD6" i="7"/>
  <c r="V5" i="7"/>
  <c r="W5" i="7" s="1"/>
  <c r="U5" i="7"/>
  <c r="V12" i="7"/>
  <c r="W12" i="7" s="1"/>
  <c r="U12" i="7"/>
  <c r="V22" i="7"/>
  <c r="W22" i="7" s="1"/>
  <c r="U22" i="7"/>
  <c r="V26" i="7"/>
  <c r="W26" i="7" s="1"/>
  <c r="U26" i="7"/>
  <c r="V30" i="7"/>
  <c r="W30" i="7" s="1"/>
  <c r="U30" i="7"/>
  <c r="AD31" i="7"/>
  <c r="AE31" i="7"/>
  <c r="U42" i="7"/>
  <c r="V42" i="7"/>
  <c r="W42" i="7" s="1"/>
  <c r="AD42" i="7"/>
  <c r="AE42" i="7"/>
  <c r="U44" i="7"/>
  <c r="V44" i="7"/>
  <c r="W44" i="7" s="1"/>
  <c r="U45" i="7"/>
  <c r="V45" i="7"/>
  <c r="W45" i="7" s="1"/>
  <c r="V81" i="7"/>
  <c r="W81" i="7" s="1"/>
  <c r="U81" i="7"/>
  <c r="AE83" i="7"/>
  <c r="AD83" i="7"/>
  <c r="V85" i="7"/>
  <c r="W85" i="7" s="1"/>
  <c r="U85" i="7"/>
  <c r="V87" i="7"/>
  <c r="W87" i="7" s="1"/>
  <c r="U87" i="7"/>
  <c r="V91" i="7"/>
  <c r="W91" i="7" s="1"/>
  <c r="U91" i="7"/>
  <c r="AE100" i="7"/>
  <c r="AD100" i="7"/>
  <c r="V133" i="7"/>
  <c r="W133" i="7" s="1"/>
  <c r="U133" i="7"/>
  <c r="U10" i="7"/>
  <c r="U33" i="7"/>
  <c r="V33" i="7"/>
  <c r="W33" i="7" s="1"/>
  <c r="AD33" i="7"/>
  <c r="AE33" i="7"/>
  <c r="U35" i="7"/>
  <c r="V35" i="7"/>
  <c r="W35" i="7" s="1"/>
  <c r="U36" i="7"/>
  <c r="V36" i="7"/>
  <c r="W36" i="7" s="1"/>
  <c r="V37" i="7"/>
  <c r="W37" i="7" s="1"/>
  <c r="U39" i="7"/>
  <c r="V39" i="7"/>
  <c r="W39" i="7" s="1"/>
  <c r="V40" i="7"/>
  <c r="W40" i="7" s="1"/>
  <c r="U40" i="7"/>
  <c r="V59" i="7"/>
  <c r="W59" i="7" s="1"/>
  <c r="U59" i="7"/>
  <c r="V75" i="7"/>
  <c r="W75" i="7" s="1"/>
  <c r="U75" i="7"/>
  <c r="AB76" i="7"/>
  <c r="AD76" i="7"/>
  <c r="AE85" i="7"/>
  <c r="AD85" i="7"/>
  <c r="AD166" i="7"/>
  <c r="AE166" i="7"/>
  <c r="H208" i="7"/>
  <c r="V15" i="7"/>
  <c r="W15" i="7" s="1"/>
  <c r="V16" i="7"/>
  <c r="W16" i="7" s="1"/>
  <c r="U16" i="7"/>
  <c r="AD16" i="7"/>
  <c r="AE16" i="7"/>
  <c r="U23" i="7"/>
  <c r="V24" i="7"/>
  <c r="W24" i="7" s="1"/>
  <c r="U24" i="7"/>
  <c r="AF25" i="7"/>
  <c r="U27" i="7"/>
  <c r="V28" i="7"/>
  <c r="W28" i="7" s="1"/>
  <c r="U28" i="7"/>
  <c r="AB45" i="7"/>
  <c r="AD45" i="7"/>
  <c r="AE59" i="7"/>
  <c r="AD59" i="7"/>
  <c r="V61" i="7"/>
  <c r="W61" i="7" s="1"/>
  <c r="U61" i="7"/>
  <c r="V63" i="7"/>
  <c r="W63" i="7" s="1"/>
  <c r="U63" i="7"/>
  <c r="V73" i="7"/>
  <c r="W73" i="7" s="1"/>
  <c r="U73" i="7"/>
  <c r="AE75" i="7"/>
  <c r="AD75" i="7"/>
  <c r="V77" i="7"/>
  <c r="W77" i="7" s="1"/>
  <c r="U77" i="7"/>
  <c r="V79" i="7"/>
  <c r="W79" i="7" s="1"/>
  <c r="U79" i="7"/>
  <c r="V97" i="7"/>
  <c r="W97" i="7" s="1"/>
  <c r="U97" i="7"/>
  <c r="V102" i="7"/>
  <c r="W102" i="7" s="1"/>
  <c r="U102" i="7"/>
  <c r="V127" i="7"/>
  <c r="W127" i="7" s="1"/>
  <c r="U127" i="7"/>
  <c r="AB153" i="7"/>
  <c r="AD153" i="7"/>
  <c r="AE5" i="7"/>
  <c r="AD5" i="7"/>
  <c r="AD12" i="7"/>
  <c r="AE12" i="7"/>
  <c r="V20" i="7"/>
  <c r="W20" i="7" s="1"/>
  <c r="U20" i="7"/>
  <c r="V31" i="7"/>
  <c r="W31" i="7" s="1"/>
  <c r="U31" i="7"/>
  <c r="V65" i="7"/>
  <c r="W65" i="7" s="1"/>
  <c r="U65" i="7"/>
  <c r="AE67" i="7"/>
  <c r="AD67" i="7"/>
  <c r="V69" i="7"/>
  <c r="W69" i="7" s="1"/>
  <c r="U69" i="7"/>
  <c r="V71" i="7"/>
  <c r="W71" i="7" s="1"/>
  <c r="U71" i="7"/>
  <c r="V95" i="7"/>
  <c r="W95" i="7" s="1"/>
  <c r="U95" i="7"/>
  <c r="V119" i="7"/>
  <c r="W119" i="7" s="1"/>
  <c r="U119" i="7"/>
  <c r="V7" i="7"/>
  <c r="W7" i="7" s="1"/>
  <c r="U7" i="7"/>
  <c r="V17" i="7"/>
  <c r="W17" i="7" s="1"/>
  <c r="V18" i="7"/>
  <c r="W18" i="7" s="1"/>
  <c r="U18" i="7"/>
  <c r="AD18" i="7"/>
  <c r="AE18" i="7"/>
  <c r="AB60" i="7"/>
  <c r="AD60" i="7"/>
  <c r="V110" i="7"/>
  <c r="W110" i="7" s="1"/>
  <c r="U110" i="7"/>
  <c r="AB124" i="7"/>
  <c r="AD124" i="7"/>
  <c r="AD143" i="7"/>
  <c r="AE143" i="7"/>
  <c r="AB4" i="7"/>
  <c r="AB6" i="7"/>
  <c r="V9" i="7"/>
  <c r="W9" i="7" s="1"/>
  <c r="U9" i="7"/>
  <c r="V14" i="7"/>
  <c r="W14" i="7" s="1"/>
  <c r="U14" i="7"/>
  <c r="AD14" i="7"/>
  <c r="AE14" i="7"/>
  <c r="AD23" i="7"/>
  <c r="AD27" i="7"/>
  <c r="AD32" i="7"/>
  <c r="AE32" i="7"/>
  <c r="AB40" i="7"/>
  <c r="V46" i="7"/>
  <c r="W46" i="7" s="1"/>
  <c r="U46" i="7"/>
  <c r="V67" i="7"/>
  <c r="W67" i="7" s="1"/>
  <c r="U67" i="7"/>
  <c r="AB68" i="7"/>
  <c r="AD68" i="7"/>
  <c r="V83" i="7"/>
  <c r="W83" i="7" s="1"/>
  <c r="U83" i="7"/>
  <c r="AB90" i="7"/>
  <c r="AD90" i="7"/>
  <c r="U105" i="7"/>
  <c r="V105" i="7"/>
  <c r="W105" i="7" s="1"/>
  <c r="AE108" i="7"/>
  <c r="AD108" i="7"/>
  <c r="V135" i="7"/>
  <c r="W135" i="7" s="1"/>
  <c r="U135" i="7"/>
  <c r="V152" i="7"/>
  <c r="W152" i="7" s="1"/>
  <c r="U152" i="7"/>
  <c r="AE46" i="7"/>
  <c r="AD46" i="7"/>
  <c r="AE61" i="7"/>
  <c r="AD61" i="7"/>
  <c r="AE69" i="7"/>
  <c r="AD69" i="7"/>
  <c r="AE77" i="7"/>
  <c r="AD77" i="7"/>
  <c r="AE92" i="7"/>
  <c r="AD92" i="7"/>
  <c r="AD93" i="7"/>
  <c r="AE93" i="7"/>
  <c r="AB98" i="7"/>
  <c r="AD98" i="7"/>
  <c r="AE110" i="7"/>
  <c r="AD110" i="7"/>
  <c r="AE123" i="7"/>
  <c r="AD123" i="7"/>
  <c r="V129" i="7"/>
  <c r="W129" i="7" s="1"/>
  <c r="U129" i="7"/>
  <c r="S208" i="7"/>
  <c r="AD7" i="7"/>
  <c r="AD9" i="7"/>
  <c r="AD22" i="7"/>
  <c r="AD24" i="7"/>
  <c r="AD26" i="7"/>
  <c r="AD28" i="7"/>
  <c r="U34" i="7"/>
  <c r="AD38" i="7"/>
  <c r="U43" i="7"/>
  <c r="AE63" i="7"/>
  <c r="AD63" i="7"/>
  <c r="AE71" i="7"/>
  <c r="AD71" i="7"/>
  <c r="AE79" i="7"/>
  <c r="AD79" i="7"/>
  <c r="V86" i="7"/>
  <c r="W86" i="7" s="1"/>
  <c r="U86" i="7"/>
  <c r="AD94" i="7"/>
  <c r="V99" i="7"/>
  <c r="W99" i="7" s="1"/>
  <c r="U99" i="7"/>
  <c r="U104" i="7"/>
  <c r="AE104" i="7"/>
  <c r="AD104" i="7"/>
  <c r="V107" i="7"/>
  <c r="W107" i="7" s="1"/>
  <c r="U112" i="7"/>
  <c r="V115" i="7"/>
  <c r="W115" i="7" s="1"/>
  <c r="U115" i="7"/>
  <c r="U120" i="7"/>
  <c r="AE129" i="7"/>
  <c r="AD129" i="7"/>
  <c r="AB130" i="7"/>
  <c r="AD130" i="7"/>
  <c r="AE131" i="7"/>
  <c r="AD131" i="7"/>
  <c r="V137" i="7"/>
  <c r="W137" i="7" s="1"/>
  <c r="U137" i="7"/>
  <c r="V147" i="7"/>
  <c r="W147" i="7" s="1"/>
  <c r="AE159" i="7"/>
  <c r="AD159" i="7"/>
  <c r="AD162" i="7"/>
  <c r="AE162" i="7"/>
  <c r="AE97" i="7"/>
  <c r="AD97" i="7"/>
  <c r="AE102" i="7"/>
  <c r="AD102" i="7"/>
  <c r="T4" i="7"/>
  <c r="X208" i="7"/>
  <c r="AC208" i="7"/>
  <c r="AE37" i="7"/>
  <c r="AB38" i="7"/>
  <c r="V48" i="7"/>
  <c r="W48" i="7" s="1"/>
  <c r="U49" i="7"/>
  <c r="V50" i="7"/>
  <c r="W50" i="7" s="1"/>
  <c r="U51" i="7"/>
  <c r="V52" i="7"/>
  <c r="W52" i="7" s="1"/>
  <c r="U53" i="7"/>
  <c r="V54" i="7"/>
  <c r="W54" i="7" s="1"/>
  <c r="U55" i="7"/>
  <c r="V56" i="7"/>
  <c r="W56" i="7" s="1"/>
  <c r="U57" i="7"/>
  <c r="AB58" i="7"/>
  <c r="AE65" i="7"/>
  <c r="AD65" i="7"/>
  <c r="AB66" i="7"/>
  <c r="AF66" i="7"/>
  <c r="AE73" i="7"/>
  <c r="AD73" i="7"/>
  <c r="AB74" i="7"/>
  <c r="AE81" i="7"/>
  <c r="AD81" i="7"/>
  <c r="AB82" i="7"/>
  <c r="AB84" i="7"/>
  <c r="U93" i="7"/>
  <c r="V93" i="7"/>
  <c r="W93" i="7" s="1"/>
  <c r="V101" i="7"/>
  <c r="W101" i="7" s="1"/>
  <c r="U106" i="7"/>
  <c r="AE106" i="7"/>
  <c r="AD106" i="7"/>
  <c r="V109" i="7"/>
  <c r="W109" i="7" s="1"/>
  <c r="V125" i="7"/>
  <c r="W125" i="7" s="1"/>
  <c r="U125" i="7"/>
  <c r="U145" i="7"/>
  <c r="V145" i="7"/>
  <c r="W145" i="7" s="1"/>
  <c r="V154" i="7"/>
  <c r="W154" i="7" s="1"/>
  <c r="U154" i="7"/>
  <c r="AE125" i="7"/>
  <c r="AD125" i="7"/>
  <c r="AB126" i="7"/>
  <c r="AE133" i="7"/>
  <c r="AD133" i="7"/>
  <c r="AB134" i="7"/>
  <c r="V149" i="7"/>
  <c r="W149" i="7" s="1"/>
  <c r="U149" i="7"/>
  <c r="U156" i="7"/>
  <c r="V156" i="7"/>
  <c r="W156" i="7" s="1"/>
  <c r="AD163" i="7"/>
  <c r="AE163" i="7"/>
  <c r="AB92" i="7"/>
  <c r="AE95" i="7"/>
  <c r="AD95" i="7"/>
  <c r="AB96" i="7"/>
  <c r="V114" i="7"/>
  <c r="W114" i="7" s="1"/>
  <c r="V118" i="7"/>
  <c r="W118" i="7" s="1"/>
  <c r="V122" i="7"/>
  <c r="W122" i="7" s="1"/>
  <c r="V123" i="7"/>
  <c r="W123" i="7" s="1"/>
  <c r="U123" i="7"/>
  <c r="AE127" i="7"/>
  <c r="AD127" i="7"/>
  <c r="AB128" i="7"/>
  <c r="V131" i="7"/>
  <c r="W131" i="7" s="1"/>
  <c r="U131" i="7"/>
  <c r="AE135" i="7"/>
  <c r="AD135" i="7"/>
  <c r="AB136" i="7"/>
  <c r="U143" i="7"/>
  <c r="V143" i="7"/>
  <c r="W143" i="7" s="1"/>
  <c r="AD144" i="7"/>
  <c r="V146" i="7"/>
  <c r="W146" i="7" s="1"/>
  <c r="U146" i="7"/>
  <c r="U148" i="7"/>
  <c r="AB144" i="7"/>
  <c r="AD158" i="7"/>
  <c r="AE160" i="7"/>
  <c r="AB168" i="7"/>
  <c r="AB170" i="7"/>
  <c r="AB172" i="7"/>
  <c r="AB174" i="7"/>
  <c r="AB176" i="7"/>
  <c r="AB178" i="7"/>
  <c r="AB180" i="7"/>
  <c r="AF180" i="7"/>
  <c r="AB182" i="7"/>
  <c r="AB184" i="7"/>
  <c r="AB186" i="7"/>
  <c r="AB188" i="7"/>
  <c r="AB190" i="7"/>
  <c r="AB192" i="7"/>
  <c r="AB194" i="7"/>
  <c r="AB196" i="7"/>
  <c r="AB198" i="7"/>
  <c r="AB200" i="7"/>
  <c r="AB202" i="7"/>
  <c r="AB204" i="7"/>
  <c r="AB206" i="7"/>
  <c r="AF206" i="7"/>
  <c r="AD207" i="7"/>
  <c r="AB167" i="7"/>
  <c r="AB169" i="7"/>
  <c r="AB171" i="7"/>
  <c r="AB173" i="7"/>
  <c r="AB175" i="7"/>
  <c r="AB177" i="7"/>
  <c r="AB179" i="7"/>
  <c r="AB181" i="7"/>
  <c r="AB183" i="7"/>
  <c r="AB185" i="7"/>
  <c r="AB187" i="7"/>
  <c r="AB189" i="7"/>
  <c r="AB191" i="7"/>
  <c r="AB193" i="7"/>
  <c r="AB195" i="7"/>
  <c r="AB197" i="7"/>
  <c r="AB199" i="7"/>
  <c r="AB201" i="7"/>
  <c r="AB203" i="7"/>
  <c r="AB205" i="7"/>
  <c r="AB207" i="7"/>
  <c r="AD206" i="7"/>
  <c r="AF201" i="7" l="1"/>
  <c r="AF140" i="7"/>
  <c r="AF195" i="7"/>
  <c r="AF171" i="7"/>
  <c r="AF60" i="7"/>
  <c r="AF26" i="7"/>
  <c r="AF103" i="7"/>
  <c r="AF164" i="7"/>
  <c r="AF38" i="7"/>
  <c r="AF7" i="7"/>
  <c r="AF144" i="7"/>
  <c r="AF138" i="7"/>
  <c r="AF101" i="7"/>
  <c r="AF183" i="7"/>
  <c r="AF94" i="7"/>
  <c r="AF177" i="7"/>
  <c r="AF197" i="7"/>
  <c r="AF185" i="7"/>
  <c r="AF50" i="7"/>
  <c r="AF48" i="7"/>
  <c r="AF49" i="7"/>
  <c r="AF191" i="7"/>
  <c r="AF189" i="7"/>
  <c r="AF181" i="7"/>
  <c r="AF111" i="7"/>
  <c r="AF24" i="7"/>
  <c r="AF202" i="7"/>
  <c r="AF175" i="7"/>
  <c r="AF196" i="7"/>
  <c r="AF68" i="7"/>
  <c r="AF194" i="7"/>
  <c r="AF132" i="7"/>
  <c r="AF8" i="7"/>
  <c r="AF142" i="7"/>
  <c r="AF109" i="7"/>
  <c r="AF184" i="7"/>
  <c r="AF126" i="7"/>
  <c r="AF6" i="7"/>
  <c r="AF204" i="7"/>
  <c r="AF186" i="7"/>
  <c r="AF182" i="7"/>
  <c r="AF178" i="7"/>
  <c r="AF152" i="7"/>
  <c r="AF158" i="7"/>
  <c r="AF62" i="7"/>
  <c r="AF23" i="7"/>
  <c r="AF139" i="7"/>
  <c r="AF107" i="7"/>
  <c r="AF52" i="7"/>
  <c r="AF198" i="7"/>
  <c r="AF157" i="7"/>
  <c r="AF130" i="7"/>
  <c r="AF76" i="7"/>
  <c r="AF9" i="7"/>
  <c r="AF45" i="7"/>
  <c r="AF15" i="7"/>
  <c r="AF124" i="7"/>
  <c r="AF58" i="7"/>
  <c r="AF150" i="7"/>
  <c r="AF78" i="7"/>
  <c r="AF28" i="7"/>
  <c r="AF136" i="7"/>
  <c r="AF82" i="7"/>
  <c r="AF55" i="7"/>
  <c r="AF72" i="7"/>
  <c r="AF154" i="7"/>
  <c r="AF203" i="7"/>
  <c r="AF167" i="7"/>
  <c r="AF149" i="7"/>
  <c r="AF174" i="7"/>
  <c r="AF190" i="7"/>
  <c r="AF4" i="7"/>
  <c r="AF27" i="7"/>
  <c r="AF145" i="7"/>
  <c r="AF199" i="7"/>
  <c r="AF87" i="7"/>
  <c r="AF96" i="7"/>
  <c r="AF134" i="7"/>
  <c r="AF89" i="7"/>
  <c r="AF64" i="7"/>
  <c r="AF70" i="7"/>
  <c r="AF43" i="7"/>
  <c r="AF40" i="7"/>
  <c r="AF88" i="7"/>
  <c r="AF22" i="7"/>
  <c r="AF53" i="7"/>
  <c r="AF90" i="7"/>
  <c r="AF146" i="7"/>
  <c r="AF188" i="7"/>
  <c r="AF29" i="7"/>
  <c r="AF21" i="7"/>
  <c r="AF172" i="7"/>
  <c r="AF200" i="7"/>
  <c r="AF127" i="7"/>
  <c r="AF81" i="7"/>
  <c r="AF73" i="7"/>
  <c r="AF65" i="7"/>
  <c r="AF102" i="7"/>
  <c r="AF131" i="7"/>
  <c r="AF71" i="7"/>
  <c r="AF77" i="7"/>
  <c r="AF46" i="7"/>
  <c r="AF108" i="7"/>
  <c r="AF100" i="7"/>
  <c r="AF165" i="7"/>
  <c r="AF135" i="7"/>
  <c r="AF106" i="7"/>
  <c r="AF37" i="7"/>
  <c r="AF97" i="7"/>
  <c r="AF159" i="7"/>
  <c r="AF93" i="7"/>
  <c r="AF61" i="7"/>
  <c r="AF67" i="7"/>
  <c r="AF5" i="7"/>
  <c r="AF59" i="7"/>
  <c r="AF17" i="7"/>
  <c r="AF44" i="7"/>
  <c r="AF19" i="7"/>
  <c r="AF35" i="7"/>
  <c r="AF192" i="7"/>
  <c r="AF176" i="7"/>
  <c r="AF163" i="7"/>
  <c r="AF51" i="7"/>
  <c r="AF162" i="7"/>
  <c r="AF80" i="7"/>
  <c r="AF63" i="7"/>
  <c r="AF110" i="7"/>
  <c r="AF69" i="7"/>
  <c r="AF32" i="7"/>
  <c r="AF14" i="7"/>
  <c r="AF12" i="7"/>
  <c r="AF16" i="7"/>
  <c r="AF42" i="7"/>
  <c r="AF31" i="7"/>
  <c r="AF161" i="7"/>
  <c r="AF129" i="7"/>
  <c r="AF85" i="7"/>
  <c r="AF33" i="7"/>
  <c r="AF83" i="7"/>
  <c r="AF11" i="7"/>
  <c r="AF160" i="7"/>
  <c r="AF95" i="7"/>
  <c r="AF133" i="7"/>
  <c r="AF125" i="7"/>
  <c r="AF79" i="7"/>
  <c r="AF123" i="7"/>
  <c r="AF92" i="7"/>
  <c r="AF143" i="7"/>
  <c r="AF18" i="7"/>
  <c r="AF75" i="7"/>
  <c r="AF166" i="7"/>
  <c r="AF104" i="7"/>
  <c r="AD208" i="7"/>
  <c r="AB208" i="7"/>
  <c r="T208" i="7"/>
  <c r="V4" i="7"/>
  <c r="U4" i="7"/>
  <c r="U208" i="7" s="1"/>
  <c r="AC238" i="7"/>
  <c r="AC211" i="7"/>
  <c r="AF174" i="6"/>
  <c r="AF175" i="6"/>
  <c r="AF176" i="6"/>
  <c r="AF177" i="6"/>
  <c r="AF178" i="6"/>
  <c r="AF179" i="6"/>
  <c r="AF180" i="6"/>
  <c r="AF181" i="6"/>
  <c r="AF208" i="7" l="1"/>
  <c r="V208" i="7"/>
  <c r="W4" i="7"/>
  <c r="W208" i="7" s="1"/>
  <c r="AF33" i="6"/>
  <c r="AF46" i="6"/>
  <c r="AF130" i="6"/>
  <c r="AF78" i="6" l="1"/>
  <c r="AF156" i="6" l="1"/>
  <c r="AF162" i="6"/>
  <c r="AF59" i="6"/>
  <c r="AF17" i="6"/>
  <c r="AF96" i="6"/>
  <c r="AF64" i="6"/>
  <c r="AF36" i="6"/>
  <c r="AF98" i="6"/>
  <c r="AF14" i="6"/>
  <c r="AF103" i="6"/>
  <c r="AF13" i="6"/>
  <c r="AF32" i="6"/>
  <c r="AF42" i="6"/>
  <c r="AF72" i="6"/>
  <c r="AF45" i="6"/>
  <c r="AF69" i="6"/>
  <c r="AF60" i="6"/>
  <c r="AF6" i="6"/>
  <c r="AF22" i="6"/>
  <c r="AF93" i="6"/>
  <c r="AF86" i="6"/>
  <c r="AF8" i="6"/>
  <c r="AF27" i="6"/>
  <c r="AF70" i="6"/>
  <c r="AF65" i="6"/>
  <c r="AF85" i="6"/>
  <c r="AF71" i="6"/>
  <c r="AF38" i="6"/>
  <c r="AF117" i="6"/>
  <c r="AF84" i="6"/>
  <c r="AF75" i="6"/>
  <c r="AF74" i="6"/>
  <c r="AF5" i="6"/>
  <c r="AF158" i="6"/>
  <c r="AF66" i="6"/>
  <c r="AF25" i="6"/>
  <c r="AF44" i="6"/>
  <c r="AF97" i="6"/>
  <c r="AF28" i="6"/>
  <c r="AF19" i="6"/>
  <c r="AF3" i="6"/>
  <c r="AF61" i="6"/>
  <c r="AF18" i="6"/>
  <c r="AF55" i="6"/>
  <c r="AF56" i="6"/>
  <c r="AF37" i="6"/>
  <c r="AF94" i="6"/>
  <c r="AF34" i="6"/>
  <c r="AF35" i="6"/>
  <c r="AF21" i="6"/>
  <c r="AF110" i="6"/>
  <c r="AF115" i="6"/>
  <c r="AF114" i="6"/>
  <c r="AF52" i="6"/>
  <c r="AF11" i="6"/>
  <c r="AF31" i="6"/>
  <c r="AF40" i="6"/>
  <c r="AF95" i="6"/>
  <c r="AF170" i="6"/>
  <c r="AF166" i="6"/>
  <c r="AF81" i="6"/>
  <c r="AF30" i="6"/>
  <c r="AF23" i="6"/>
  <c r="AF105" i="6"/>
  <c r="AF50" i="6"/>
  <c r="AF169" i="6"/>
  <c r="AF168" i="6"/>
  <c r="AF167" i="6"/>
  <c r="AF108" i="6"/>
  <c r="AF106" i="6"/>
  <c r="AF111" i="6"/>
  <c r="AF164" i="6"/>
  <c r="AF24" i="6"/>
  <c r="AF49" i="6"/>
  <c r="AF51" i="6"/>
  <c r="AF173" i="6"/>
  <c r="AF76" i="6"/>
  <c r="AF112" i="6"/>
  <c r="AF116" i="6"/>
  <c r="AF107" i="6"/>
  <c r="AF73" i="6"/>
  <c r="AF63" i="6"/>
  <c r="AF43" i="6"/>
  <c r="AF10" i="6"/>
  <c r="AF29" i="6"/>
  <c r="AF26" i="6"/>
  <c r="AF148" i="6"/>
  <c r="AF91" i="6"/>
  <c r="AF12" i="6"/>
  <c r="AF99" i="6"/>
  <c r="AF83" i="6"/>
  <c r="AF161" i="6"/>
  <c r="AF39" i="6"/>
  <c r="AF4" i="6"/>
  <c r="AF53" i="6"/>
  <c r="AF68" i="6"/>
  <c r="AF118" i="6"/>
  <c r="AF92" i="6"/>
  <c r="AF80" i="6"/>
  <c r="AF113" i="6"/>
  <c r="AF57" i="6"/>
  <c r="AF62" i="6"/>
  <c r="AF41" i="6"/>
  <c r="AF67" i="6"/>
  <c r="AF153" i="6"/>
  <c r="AF7" i="6"/>
  <c r="AF88" i="6"/>
  <c r="AF87" i="6"/>
  <c r="AF90" i="6"/>
  <c r="AF89" i="6"/>
  <c r="AF15" i="6"/>
  <c r="AF165" i="6"/>
  <c r="AF79" i="6"/>
  <c r="AF82" i="6"/>
  <c r="AF77" i="6"/>
  <c r="AF58" i="6"/>
  <c r="AF47" i="6"/>
  <c r="AF125" i="6"/>
  <c r="AF152" i="6"/>
  <c r="AF151" i="6"/>
  <c r="AF54" i="6"/>
  <c r="AF163" i="6"/>
  <c r="AF16" i="6"/>
  <c r="AF171" i="6"/>
  <c r="AF154" i="6"/>
  <c r="AF109" i="6"/>
  <c r="AF104" i="6"/>
  <c r="AF48" i="6"/>
  <c r="AF122" i="6"/>
  <c r="AF120" i="6"/>
  <c r="AF119" i="6"/>
  <c r="AF101" i="6"/>
  <c r="AF100" i="6"/>
  <c r="AF102" i="6"/>
  <c r="AF172" i="6"/>
  <c r="AF9" i="6"/>
  <c r="AF20" i="6"/>
  <c r="AF121" i="6"/>
  <c r="AF141" i="6"/>
  <c r="AF140" i="6"/>
  <c r="AF134" i="6"/>
  <c r="AF133" i="6"/>
  <c r="AF123" i="6"/>
  <c r="AF124" i="6"/>
  <c r="AF144" i="6"/>
  <c r="AF145" i="6"/>
  <c r="AF136" i="6"/>
  <c r="AF138" i="6"/>
  <c r="AF127" i="6"/>
  <c r="AF139" i="6"/>
  <c r="AF150" i="6"/>
  <c r="AF149" i="6"/>
  <c r="AF135" i="6"/>
  <c r="AF157" i="6"/>
  <c r="AF132" i="6"/>
  <c r="AF126" i="6"/>
  <c r="AF131" i="6"/>
  <c r="AF143" i="6"/>
  <c r="AF142" i="6"/>
  <c r="AF137" i="6"/>
  <c r="AF147" i="6"/>
  <c r="AF160" i="6"/>
  <c r="AF146" i="6"/>
  <c r="AF128" i="6"/>
  <c r="AF155" i="6"/>
  <c r="AF129" i="6"/>
  <c r="AF159" i="6"/>
</calcChain>
</file>

<file path=xl/sharedStrings.xml><?xml version="1.0" encoding="utf-8"?>
<sst xmlns="http://schemas.openxmlformats.org/spreadsheetml/2006/main" count="2037" uniqueCount="405">
  <si>
    <t>Bảng kiểm dùng cho người bệnh trước PT</t>
  </si>
  <si>
    <t>Tờ</t>
  </si>
  <si>
    <t>Bảng kiểm tiêm chủng đối với trẻ sơ sinh</t>
  </si>
  <si>
    <t>Bệnh án Mắt</t>
  </si>
  <si>
    <t>Bệnh án ngoại khoa</t>
  </si>
  <si>
    <t>Bệnh án nhi khoa</t>
  </si>
  <si>
    <t>Bệnh án nội khoa</t>
  </si>
  <si>
    <t>Bệnh án phụ khoa</t>
  </si>
  <si>
    <t>Bệnh án sản khoa</t>
  </si>
  <si>
    <t>Bệnh án sơ sinh</t>
  </si>
  <si>
    <t>Bệnh án TCM</t>
  </si>
  <si>
    <t>Cái</t>
  </si>
  <si>
    <t>Quyển</t>
  </si>
  <si>
    <t>Giấy cam kết truyền máu</t>
  </si>
  <si>
    <t>Phiếu cho ăn của trẻ Sơ sinh</t>
  </si>
  <si>
    <t>Phiếu gây mê hồi sức</t>
  </si>
  <si>
    <t>Phiếu theo dõi chức năng sống</t>
  </si>
  <si>
    <t>Phiếu theo dõi truyền dịch</t>
  </si>
  <si>
    <t>Phiếu thực chi phòng mổ</t>
  </si>
  <si>
    <t>Sổ bàn giao thuốc thường trực</t>
  </si>
  <si>
    <t>Sổ biên bản họp giao ban</t>
  </si>
  <si>
    <t>Sổ đi buồng</t>
  </si>
  <si>
    <t>Sổ giao ban</t>
  </si>
  <si>
    <t>Sổ giao nhận bệnh phẩm</t>
  </si>
  <si>
    <t>Sổ kiểm tra</t>
  </si>
  <si>
    <t>Sổ lĩnh máu</t>
  </si>
  <si>
    <t>Sổ mời hội chẩn</t>
  </si>
  <si>
    <t>Sổ nhận hàng</t>
  </si>
  <si>
    <t>Sổ nhật ký máy</t>
  </si>
  <si>
    <t>Sổ phân công công tác điều dưỡng</t>
  </si>
  <si>
    <t>Sổ phiếu lĩnh thuốc</t>
  </si>
  <si>
    <t>Sổ sinh hoạt Hội đồng người bệnh</t>
  </si>
  <si>
    <t>Sổ tay điều dưỡng</t>
  </si>
  <si>
    <t>Sổ thường trực</t>
  </si>
  <si>
    <t>Tờ điều trị</t>
  </si>
  <si>
    <t xml:space="preserve">                Bảng cam kết thông tin cần biết về tiêm chủng VGB sơ sinh</t>
  </si>
  <si>
    <t>Bệnh án RHM</t>
  </si>
  <si>
    <t>Sổ phiếu trả thuốc</t>
  </si>
  <si>
    <t>Sổ phiếu lĩnh HC vật tư y tế tiêu hao</t>
  </si>
  <si>
    <t>Sổ phiếu trả HC vật tư y tế tiêu hao</t>
  </si>
  <si>
    <t>Sổ bàn giao người bệnh vào khoa</t>
  </si>
  <si>
    <t>Sổ bàn giao dụng cụ thường trực</t>
  </si>
  <si>
    <t>Sổ phiếu lĩnh thuốc gây nghiện</t>
  </si>
  <si>
    <t>Sổ phiếu lĩnh thuốc hướng thần</t>
  </si>
  <si>
    <t>Sổ kiểm nhập thuốc, hóa chất, VTYT</t>
  </si>
  <si>
    <t>Sổ nhận mẫu- trả kết quả</t>
  </si>
  <si>
    <t>Phiếu ăn( Hỗ trợ tiền ăn nghèo)</t>
  </si>
  <si>
    <t>Phiếu đánh giá dinh dưỡng- Phụ nữ mang thai</t>
  </si>
  <si>
    <t>Phiếu đánh giá dinh dưỡng- Phụ nữ không mang thai&gt; 18t</t>
  </si>
  <si>
    <t>Phiếu đánh giá dinh dưỡng- Trẻ em nằm viện</t>
  </si>
  <si>
    <t>Phiếu điều dưỡng khoa HSTC-CĐ cấp 1</t>
  </si>
  <si>
    <t>15x21cm</t>
  </si>
  <si>
    <t>30x40cm</t>
  </si>
  <si>
    <t>9x16cm</t>
  </si>
  <si>
    <t>Khoa Sản</t>
  </si>
  <si>
    <t>Khoa Phụ</t>
  </si>
  <si>
    <t>Khoa CCĐK</t>
  </si>
  <si>
    <t>Khoa Tổng hợp</t>
  </si>
  <si>
    <t>Khoa PTGMHS</t>
  </si>
  <si>
    <t>Khoa Ngoại</t>
  </si>
  <si>
    <t>Khoa khám bệnh</t>
  </si>
  <si>
    <t>Khoa sơ sinh</t>
  </si>
  <si>
    <t>Khoa Nhi nội TH</t>
  </si>
  <si>
    <t>Khoa HSTCCĐ</t>
  </si>
  <si>
    <t>Khoa Nhiệt đới</t>
  </si>
  <si>
    <t>Khoa xét nghiệm</t>
  </si>
  <si>
    <t>Khoa Liên CK</t>
  </si>
  <si>
    <t>Khoa KSNK</t>
  </si>
  <si>
    <t>Khoa dược</t>
  </si>
  <si>
    <t>Phòng DD</t>
  </si>
  <si>
    <t>Khoa Dinh dưỡng</t>
  </si>
  <si>
    <t>Tổng cộng</t>
  </si>
  <si>
    <t>Phòng HC</t>
  </si>
  <si>
    <t xml:space="preserve">Bảng theo dõi sử dụng giường bênh </t>
  </si>
  <si>
    <t>Sổ phiếu trả thuốc gây nghiện</t>
  </si>
  <si>
    <t>Sổ phiếu trả thuốc hướng thần</t>
  </si>
  <si>
    <t>Phiếu chăm sóc hồi sức sơ sinh( A3)</t>
  </si>
  <si>
    <t>Phiếu sơ kết 15 ngày điều trị</t>
  </si>
  <si>
    <t xml:space="preserve">Sổ theo dõi cấp giấy chứng sinh </t>
  </si>
  <si>
    <t>tờ</t>
  </si>
  <si>
    <t>42x30cm</t>
  </si>
  <si>
    <t>Giấy cam đoan phá thai</t>
  </si>
  <si>
    <t>21x10cm</t>
  </si>
  <si>
    <t>Quyển/ 100tr</t>
  </si>
  <si>
    <t>Bảng kiểm đánh giá chất lượng Hồ sơ bệnh án</t>
  </si>
  <si>
    <t>Phiếu khảo sát  về công tác hướng dẫn, tư vấn- GDSK cho người bệnh, người nhà người bệnh</t>
  </si>
  <si>
    <t>Phiếu vật lý trị liệu</t>
  </si>
  <si>
    <t>Phiếu đăng ký sàng lọc sơ sinh</t>
  </si>
  <si>
    <t>Biên bản tư vấn giữa tua trực và người nhà</t>
  </si>
  <si>
    <t>Giấy yêu cầu BS khám, điều trị, phẩu thuật</t>
  </si>
  <si>
    <t>Bảng thông tin tư vấn nuôi con bằng sữa mẹ</t>
  </si>
  <si>
    <t>Bảng kiểm chăm sóc người bệnh toàn diện cấp 1,2</t>
  </si>
  <si>
    <t>Bảng thông tin dành cho người bệnh trước và sau phẩu thuật</t>
  </si>
  <si>
    <t>Phiếu chăm sóc</t>
  </si>
  <si>
    <t>Khoa Nhi Tiêu hóa</t>
  </si>
  <si>
    <t>Bảng kiểm phòng mổ</t>
  </si>
  <si>
    <t>Phiếu công khai thuốc( dành cho con) (theo mẫu)</t>
  </si>
  <si>
    <t>Khoa hiếm muộn</t>
  </si>
  <si>
    <t>Tóm tắt bệnh án</t>
  </si>
  <si>
    <t>Tờ hỏi bệnh vợ/chồng</t>
  </si>
  <si>
    <t>Bạn nên làm gì khi bị hội chứng 
quá kích buồng trứng</t>
  </si>
  <si>
    <t>Cam đoan bơm tinh trùng 
vào buồng tử cung</t>
  </si>
  <si>
    <t>Thụ tinh nhân tạo</t>
  </si>
  <si>
    <t>Phiếu theo dõi quá kích buồng trứng</t>
  </si>
  <si>
    <t>Phiếu theo dõi IUI</t>
  </si>
  <si>
    <t>Phiếu theo dõi nang noãn</t>
  </si>
  <si>
    <t>Siêu âm ngày 2</t>
  </si>
  <si>
    <t xml:space="preserve">Tờ rơi Thiểu năng tuyến giáp bẩm sinh </t>
  </si>
  <si>
    <t>Tờ rơi Sàng lọc sơ sinh các bệnh do rối loạn chuyển hoá</t>
  </si>
  <si>
    <t>Tờ rơi Bệnh thiếu men G6PD</t>
  </si>
  <si>
    <t>Tờ rơi Kiểm tra thính giác cho trẻ sơ sinh</t>
  </si>
  <si>
    <t>Tờ rơi Phát hiện sớm bệnh tim 
bẩm sinh nặng ở trẻ sơ sinh</t>
  </si>
  <si>
    <t>Khoa CĐHA</t>
  </si>
  <si>
    <t>Bì đựng X-Quang 27x35</t>
  </si>
  <si>
    <t>Bì đựng phim MRI 37x50</t>
  </si>
  <si>
    <t>Câu hỏi khảo sát kiến thức lớp học tiền sản</t>
  </si>
  <si>
    <t>TÊN BIỂU MẪU</t>
  </si>
  <si>
    <t>ĐVT</t>
  </si>
  <si>
    <t>21X30cm</t>
  </si>
  <si>
    <t>Phiếu Điều dưỡng( theo mẫu A3)</t>
  </si>
  <si>
    <t>Kết quả xét nghiệm ( hiếm muộn)</t>
  </si>
  <si>
    <t>Bìa HSBA sơ sinh vàng (giấy Roky)</t>
  </si>
  <si>
    <t>Bìa HSBA sơ sinh xanh (giấy Roky)</t>
  </si>
  <si>
    <t>Bìa HSBA xanh lá (giấy Roky)</t>
  </si>
  <si>
    <t>`</t>
  </si>
  <si>
    <t>Phòng QLCL</t>
  </si>
  <si>
    <t>Phòng KHTH</t>
  </si>
  <si>
    <t>Mẫu đơn đề nghị cấp lại giấy chứng sinh</t>
  </si>
  <si>
    <t>Phiếu chăm sóc cấp 2 (A4)</t>
  </si>
  <si>
    <t xml:space="preserve">Phiếu công khai thuốc </t>
  </si>
  <si>
    <t>Phiếu thủ thuật thở Cpap</t>
  </si>
  <si>
    <t>Phiếu thủ thuật bóp bóng</t>
  </si>
  <si>
    <t>Phiếu thủ thuật đặt sonle dạ dày</t>
  </si>
  <si>
    <t>Phiếu thủ thuật thở máy</t>
  </si>
  <si>
    <t>Phiếu thủ thuật chọc dò tủy sống</t>
  </si>
  <si>
    <t>Phiếu thủ thuật đặt catheter tĩnh mạch rốn</t>
  </si>
  <si>
    <t>Phiếu thủ thuật đặt sonle dạ dày( nhiều ngày)</t>
  </si>
  <si>
    <t>Bệnh án Tai- Mũi- Họng</t>
  </si>
  <si>
    <t>Giấy cam đoan PT TT</t>
  </si>
  <si>
    <t>Bảng kiểm an toàn phẩu thuật</t>
  </si>
  <si>
    <t>Nhi Hô Hấp</t>
  </si>
  <si>
    <t>Giấy khám sức khỏe lái xe</t>
  </si>
  <si>
    <t>CTXH</t>
  </si>
  <si>
    <t>Biểu đồ chuyển dạ</t>
  </si>
  <si>
    <t>Sổ phiếu xuất ăn bệnh lý</t>
  </si>
  <si>
    <t>21X10,5cm</t>
  </si>
  <si>
    <t>Phòng TCCB</t>
  </si>
  <si>
    <t>Nhãn nước cất đóng chai 500ml</t>
  </si>
  <si>
    <t>9*16cm</t>
  </si>
  <si>
    <t>6*13cm</t>
  </si>
  <si>
    <t>Nhãn chai 250ml hấp tiệt trùng</t>
  </si>
  <si>
    <t>Sổ theo dõi thuốc gây nghiện</t>
  </si>
  <si>
    <t>Phiếu khám trẻ sơ sinh</t>
  </si>
  <si>
    <t>Phiếu theo dõi- chăm sóc</t>
  </si>
  <si>
    <t>Sổ quản lý vắc xin, bơm tiêm, hộp an toàn dùng cho tuyến huyện, tỉnh</t>
  </si>
  <si>
    <t xml:space="preserve">Sổ tiêm chủng cơ bản cho trẻ em </t>
  </si>
  <si>
    <t>Phiếu theo dõi chiếu đèn vàng da</t>
  </si>
  <si>
    <t>Phiếu đăng ký khám theo yêu cầu</t>
  </si>
  <si>
    <t>Phiếu họ và tên bệnh nhân trước và sau IUI</t>
  </si>
  <si>
    <t>Phiếu công khai thuốc mẫu khoa khám bệnh</t>
  </si>
  <si>
    <t>Sổ tiêm chủng</t>
  </si>
  <si>
    <t>Bảng kiểm tiêm chủng đối với trẻ &gt; 1 tháng tuổi</t>
  </si>
  <si>
    <t>Phiếu lẻ</t>
  </si>
  <si>
    <t>Phiếu chỉ định XN sàng lọc trước sinh</t>
  </si>
  <si>
    <t>Sổ tái khám Hồng</t>
  </si>
  <si>
    <t>Sổ tái khám Xanh</t>
  </si>
  <si>
    <t>Phiếu thủ thuật đặt catheter động mạch quay</t>
  </si>
  <si>
    <t>Phiếu thủ thuật đặt catheter tĩnh mạch trung tâm từ ngoại biên( pice-premicath)</t>
  </si>
  <si>
    <t>Phiếu thủ thuật thụt tháo hậu môn</t>
  </si>
  <si>
    <t>Phiếu thủ thuật đặt sonle hậu môn</t>
  </si>
  <si>
    <t>Phiếu thủ thuật đặt sonle tiểu</t>
  </si>
  <si>
    <t>Bảng kiểm trước chụp MRI</t>
  </si>
  <si>
    <t>Giấy khám chữa bệnh theo yêu cầu</t>
  </si>
  <si>
    <t>Phiếu thủ thuật đặt nội khí quản</t>
  </si>
  <si>
    <t>Sổ xuất hóa chất hàng ngày</t>
  </si>
  <si>
    <t>Sổ lý ịch máy</t>
  </si>
  <si>
    <t>Phiếu giám sát tuân thủ vệ sinh tay</t>
  </si>
  <si>
    <t>Phiêu báo cáo mắc hoặc nghi ngờ NKBV</t>
  </si>
  <si>
    <t>Bảng kiểm quy trình thay băng vết mổ/ VT sạch</t>
  </si>
  <si>
    <t>Bảng kiểm giám sát vệ sinh phòng mổ</t>
  </si>
  <si>
    <t>Phiếu hướng dẫn phòng ngừa NKH</t>
  </si>
  <si>
    <t>Phiếu kiểm tra công tác KSNK</t>
  </si>
  <si>
    <t>Phiếu giám sát VST ngoại khoa</t>
  </si>
  <si>
    <t>Phiếu hướng dẫn phòng ngừa VPBV</t>
  </si>
  <si>
    <t>Phiếu hướng dẫn phòng ngừa NKVM</t>
  </si>
  <si>
    <t>Khoa KHHGĐ</t>
  </si>
  <si>
    <t>Phiếu khách hàng sử dụng thuốc cấy tránh thai</t>
  </si>
  <si>
    <t>Hướng dẫn khách hàng theo dõi phá thai bằng thuốc</t>
  </si>
  <si>
    <t>Phiếu theo dõi dụng cụ tử cung</t>
  </si>
  <si>
    <t>Hồ sơ bệnh án phá thai</t>
  </si>
  <si>
    <t>Bệnh án phá thai</t>
  </si>
  <si>
    <t>Giấy cam đoan tự nguyện phá thai</t>
  </si>
  <si>
    <t>Tờ điều trị ( sử dụng phá thai bằng thuốc tuổi thai 7-9 tuần)</t>
  </si>
  <si>
    <t>Tờ điều trị ( sử dụng phá thai bằng phương pháp hút chân không)</t>
  </si>
  <si>
    <t>Phiếu khảo sát ý kiến nhân viên y tế</t>
  </si>
  <si>
    <t>Phiếu khảo sát ý kiến người bệnh ngoại trú</t>
  </si>
  <si>
    <t>Phiếu khảo sát ý kiến người bệnh nội trú</t>
  </si>
  <si>
    <t>Phiếu khám tiền mê</t>
  </si>
  <si>
    <t>xem lại toàn bộ</t>
  </si>
  <si>
    <t>Tờ rơi nội soi dạ dày</t>
  </si>
  <si>
    <t>Tờ rơi Dinh dưỡng( làm thế nào  để phòng tránh suy dinh dưỡng thấp còi)</t>
  </si>
  <si>
    <t>Tờ rơi Dinh dưỡng( Những điều cần biết về bệnh béo phì)</t>
  </si>
  <si>
    <t>Tờ rơi Dinh dưỡng(Những điều cần biết khi cho trẻ ăn dặm)</t>
  </si>
  <si>
    <t>Hướng dẫn dinh dưỡng cho trẻ</t>
  </si>
  <si>
    <t>Hướng dẫn tư vấn chế độ ăn phù hợp bệnh lý</t>
  </si>
  <si>
    <t>Tờ rơi thông tin tham vấn xử trí co giật tại nhà</t>
  </si>
  <si>
    <t>xem lại</t>
  </si>
  <si>
    <t>Phiếu khảo sát người mẹ sinh con tại BV</t>
  </si>
  <si>
    <t>Phiếu khảo sát thực hành NCBSM</t>
  </si>
  <si>
    <t>Phiếu pha dịch truyền</t>
  </si>
  <si>
    <t>Bảng kiểm thực hiện kiểm tra, đối chiếu trước khi cung cấp dịch vụ cho người bệnh</t>
  </si>
  <si>
    <t>Sổ giao nhận máu và các chế phẩm máu</t>
  </si>
  <si>
    <t>Bảng kiểm trước và sau lọc</t>
  </si>
  <si>
    <t>Sổ giấy nghỉ phép</t>
  </si>
  <si>
    <t>Sổ giao nhận dụng cụ khoa KSNK</t>
  </si>
  <si>
    <t>Sổ thủ thuật</t>
  </si>
  <si>
    <t>Phiếu đăng ký hiến máu tình nguyện</t>
  </si>
  <si>
    <t>Phiếu giới thiệu các dịch vụ tại bệnh viện</t>
  </si>
  <si>
    <t>Giấy khám sức khỏe cho người đủ 18 tuổi</t>
  </si>
  <si>
    <t>Sổ khám sức khỏe</t>
  </si>
  <si>
    <t>Bì thư nhỏ</t>
  </si>
  <si>
    <t>cái</t>
  </si>
  <si>
    <t>22*12cm</t>
  </si>
  <si>
    <t>Tờ rơi nội soi đại tràng</t>
  </si>
  <si>
    <t>SỐ LƯỢNG</t>
  </si>
  <si>
    <t>QUY CÁCH</t>
  </si>
  <si>
    <t>STT</t>
  </si>
  <si>
    <t>29,7*42cm</t>
  </si>
  <si>
    <t>Tờ điều trị (sử dụng phá thai bằng thuốc tuổi thai 7-9 tuần)</t>
  </si>
  <si>
    <t>Lệnh điều xe</t>
  </si>
  <si>
    <t>Bì thư trung</t>
  </si>
  <si>
    <t>Bì thư lớn</t>
  </si>
  <si>
    <t>Tờ rơi tiêm chủng</t>
  </si>
  <si>
    <t>Phiếu thông tin tự khai của Người bệnh</t>
  </si>
  <si>
    <t>Tờ rơi nội soi đại trạng</t>
  </si>
  <si>
    <t>Bảng cam kết thông tin cần biết về tiêm chủng VGB sơ sinh</t>
  </si>
  <si>
    <t xml:space="preserve">PHỤ LỤC
TỔNG HỢP KHỐI LƯỢNG THỰC HIỆN GÓI THẦU HÀNG IN ẤN NĂM 2022-2023 VÀ DỰ TRÙ KHỐI LƯỢNG THỰC HIỆN NĂM 2023-2024 
(tính đến ngày 10/8/2023) </t>
  </si>
  <si>
    <t>Tên hàng hóa</t>
  </si>
  <si>
    <t>Đặc tính kỹ thuật</t>
  </si>
  <si>
    <t xml:space="preserve">Quy cách </t>
  </si>
  <si>
    <t>Đơn vị tính</t>
  </si>
  <si>
    <t>Giá trị, khối lượng theo Hợp đồng 278HĐ/CTI ngày 21/9/2022</t>
  </si>
  <si>
    <t>Khối lượng đặt in qua các tháng ( theo đề xuất của khoa, phòng)</t>
  </si>
  <si>
    <t>Tổng khối lượng đặt in</t>
  </si>
  <si>
    <t>Khôi lượng còn lại theo Hợp đồng</t>
  </si>
  <si>
    <t>Dự kiến cho in dự trữ tại kho ( theo kl còn lại của HĐ đang thực hiện)</t>
  </si>
  <si>
    <t>số lượng tòn tại kho</t>
  </si>
  <si>
    <t>Đơn giá theo báo giá gần nhất</t>
  </si>
  <si>
    <t>Đề xuất năm 2023 từ phòng Điều dưỡng ( lần đầu)</t>
  </si>
  <si>
    <t>Dự trù thực hiện năm 2023 (theo đề xuất phòng điều dưỡng và phòng HCVT&amp;TTBYT)</t>
  </si>
  <si>
    <t>Dự trù thực hiện năm 2023 (GĐ duyệt)</t>
  </si>
  <si>
    <t xml:space="preserve">Số lượng </t>
  </si>
  <si>
    <t>Đơn giá (VNĐ)</t>
  </si>
  <si>
    <t xml:space="preserve">Thành tiền (VNĐ) </t>
  </si>
  <si>
    <t>T10/2022</t>
  </si>
  <si>
    <t>T11/2022</t>
  </si>
  <si>
    <t>T12/2022</t>
  </si>
  <si>
    <t>T1/2023</t>
  </si>
  <si>
    <t>T3/2023</t>
  </si>
  <si>
    <t>T4/2023</t>
  </si>
  <si>
    <t>T5/2023</t>
  </si>
  <si>
    <t>T6/2023</t>
  </si>
  <si>
    <t>T7/2023</t>
  </si>
  <si>
    <t>T8/2023</t>
  </si>
  <si>
    <t>T9/2023</t>
  </si>
  <si>
    <t>Số lượng</t>
  </si>
  <si>
    <t>Giá trị (VNĐ)</t>
  </si>
  <si>
    <t>Giá trị dự kiến (VNĐ)</t>
  </si>
  <si>
    <t>21x30cm</t>
  </si>
  <si>
    <t>Vĩnh phú 60gsm, 90 In 01 màu (đen), 01 mặt</t>
  </si>
  <si>
    <t>Bạn nên làm gì khi bị hội chứng quá kích buồng trứng</t>
  </si>
  <si>
    <t>Bảng kiểm an toàn phẫu thuật</t>
  </si>
  <si>
    <t>Vĩnh phú 60gsm, 90 In 01 màu (đen), 02 mặt</t>
  </si>
  <si>
    <t>Bảng kiểm gạc và dụng cụ</t>
  </si>
  <si>
    <t>Bảng kiểm quy trình thay băng vết mổ/VT sạch</t>
  </si>
  <si>
    <t>Bảng theo dõi sử dụng giường bệnh</t>
  </si>
  <si>
    <t>Bảng thông tin dành cho người bệnh trước và sau phẫu thuật</t>
  </si>
  <si>
    <t xml:space="preserve">Bệnh án ngoại trú </t>
  </si>
  <si>
    <t>Vĩnh phú 60gsm, 90  In 01 màu (đen), 02 mặt</t>
  </si>
  <si>
    <t>Bệnh án Tai - Mũi - Họng</t>
  </si>
  <si>
    <t>Vĩnh phú 60 gsm, 90 In 01 màu (đen), 02 mặt</t>
  </si>
  <si>
    <t>Bệnh án triệt sản</t>
  </si>
  <si>
    <t>Giấy trắng mịn, không có tráng phủ, có khả năng ăn mực tốt, khó bị ố vàng theo thời gian thích hợp cho việc lưu trữ định lượng 150gsm. In 04 màu (theo yêu cầu của Bệnh viện), 01 mặt</t>
  </si>
  <si>
    <t>Giấy có màu trắng, độ mịn và độ sáng cao, tráng một mặt, còn lại có màu trắng nhám. Giấy có đặc tính là dai, xốp, nhẹ, chịu được lực tốt. Giấy Roky định lượng 300gsm. In 04 màu (theo yêu cầu của Bệnh viện), phía trong có in 10 tờ gáy, 02 mặt</t>
  </si>
  <si>
    <t>Cam đoan bơm tinh trùng vào buồng tử cung</t>
  </si>
  <si>
    <t>Cam kết điều trị đúng mẫu</t>
  </si>
  <si>
    <t>Đơn xin đình sản tự nguyện</t>
  </si>
  <si>
    <t>Giấy khám sức khỏe dưới 18 tuổi</t>
  </si>
  <si>
    <t>Giấy khám sức khỏe đủ 18 tuổi trở lên</t>
  </si>
  <si>
    <t>Giấy yêu cầu BS khám, điều trị, phẫu thuật</t>
  </si>
  <si>
    <t>Kết quả xét nghiệm (hiếm muộn)</t>
  </si>
  <si>
    <t>6x13cm</t>
  </si>
  <si>
    <t>Nhãn nước muối đóng chai 500ml</t>
  </si>
  <si>
    <t>Phiếu báo cáo mắc hoặc nghi ngờ NKBV</t>
  </si>
  <si>
    <t>Phiếu chăm sóc hồi sức sơ sinh (A3)</t>
  </si>
  <si>
    <t>Phiếu công khai thuốc (dành cho con) (theo mẫu)</t>
  </si>
  <si>
    <t>Vĩnh phú 60gsm, 90  In 01 màu (đen), 01 mặt</t>
  </si>
  <si>
    <t>Phiếu đánh giá dinh dưỡng-Phụ nữ không mang thai &gt;18t</t>
  </si>
  <si>
    <t>Phiếu đánh giá dinh dưỡng - Phụ nữ mang thai</t>
  </si>
  <si>
    <t>Phiếu đánh giá dinh dưỡng - Trẻ em nằm viện</t>
  </si>
  <si>
    <t>Phiếu điều dưỡng khoa HSTC - CĐ cấp 1</t>
  </si>
  <si>
    <t>Phiếu Điều dưỡng (theo mẫu A3)</t>
  </si>
  <si>
    <t>Phiếu khám tiền mê (theo mẫu)</t>
  </si>
  <si>
    <t>Phiếu khảo sát về công tác hướng dẫn, tư vấn - GDSK cho người bệnh, người nhà người bệnh</t>
  </si>
  <si>
    <t>10x21cm</t>
  </si>
  <si>
    <t>Vĩnh phú 60gsm, 90, In 04 màu (theo yêu cầu của Bệnh viện), 02 mặt</t>
  </si>
  <si>
    <t>Phiếu pha dịch truyền (theo mẫu)</t>
  </si>
  <si>
    <t>Phiếu Phẫu thuật, thủ thuật</t>
  </si>
  <si>
    <t>Phiếu theo dõi - chăm sóc</t>
  </si>
  <si>
    <t>Phiếu theo dõi và ra quyết định điều trị TCM</t>
  </si>
  <si>
    <t>Phiếu thủ thuật đặt catheter tĩnh mạch trung tâm từ ngoại biên (pice-premicath)</t>
  </si>
  <si>
    <t>Phiếu thủ thuật đặt sonle dạ dày (nhiều ngày)</t>
  </si>
  <si>
    <t>Phiếu tóm tắt thông tin điều trị bệnh hen phế quản</t>
  </si>
  <si>
    <t>Phiếu tóm tắt thông tin điều trị bệnh Mày đay Dị ứng</t>
  </si>
  <si>
    <t>Phiếu tóm tắt thông tin điều trị bệnh ruột thừa viêm</t>
  </si>
  <si>
    <t>Phiếu tóm tắt thông tin điều trị bệnh Thalassemia</t>
  </si>
  <si>
    <t>Phiếu tóm tắt thông tin điều trị bệnh thoát vị bẹn</t>
  </si>
  <si>
    <t>Phiếu tóm tắt thông tin điều trị bệnh Viêm cầu thận cấp</t>
  </si>
  <si>
    <t>Phiếu tóm tắt thông tin điều trị bệnh Viêm họng cấp</t>
  </si>
  <si>
    <t>Phiếu tóm tắt thông tin điều trị bệnh viêm phế quản</t>
  </si>
  <si>
    <t>Phiếu tóm tắt thông tin điều trị bệnh viêm phổi</t>
  </si>
  <si>
    <t>Phiếu tóm tắt thông tin điều trị bệnh viêm thanh, khí phế quản</t>
  </si>
  <si>
    <t>Phiếu tóm tắt thông tin điều trị bệnh viêm tiểu phế quản</t>
  </si>
  <si>
    <r>
      <t>Vĩnh phú 60gsm, 90</t>
    </r>
    <r>
      <rPr>
        <sz val="9"/>
        <color indexed="8"/>
        <rFont val="Times New Roman"/>
        <family val="1"/>
      </rPr>
      <t>. Ruột in 01 màu (đen), 02 mặt, bìa sử dụng giấy màu xanh, định lượng 105gsm</t>
    </r>
  </si>
  <si>
    <t>Quyển/200TR</t>
  </si>
  <si>
    <r>
      <t>Vĩnh phú 60gsm, 90</t>
    </r>
    <r>
      <rPr>
        <sz val="9"/>
        <color indexed="8"/>
        <rFont val="Times New Roman"/>
        <family val="1"/>
      </rPr>
      <t>. Ruột in 01 màu (đen), 02 mặt, bìa sử dụng giấy màu xanh, định, lượng 105gsm</t>
    </r>
  </si>
  <si>
    <t>Sổ khám sức khỏe định kỳ</t>
  </si>
  <si>
    <t>21x10,5cm</t>
  </si>
  <si>
    <t>Sổ tái khám Hồng (in màu)</t>
  </si>
  <si>
    <t>Vĩnh phú 60gsm, 90 in trang ruột. Giấy trắng định lượng 200gsm  in trang bìa. In 04 màu (theo yêu cầu của Bệnh viện), 02 mặt, bìa in bóng, sáng hồng</t>
  </si>
  <si>
    <t>Quyển /50 TR</t>
  </si>
  <si>
    <t>Sổ tái khám Xanh (in màu)</t>
  </si>
  <si>
    <t>Vĩnh phú 60gsm, 90 in trang ruột. Giấy trắng định lượng 200gsm  in trang bìa. In 04 màu (theo yêu cầu của Bệnh viện), 02 mặt, bìa in bóng, sáng xanh</t>
  </si>
  <si>
    <r>
      <t>Vĩnh phú 60gsm, 90.</t>
    </r>
    <r>
      <rPr>
        <sz val="9"/>
        <color indexed="8"/>
        <rFont val="Times New Roman"/>
        <family val="1"/>
      </rPr>
      <t xml:space="preserve">  Ruột in 01 màu (đen), 02 mặt, bìa sử dụng giấy màu xanh, định lượng 105gsm</t>
    </r>
  </si>
  <si>
    <t>Giấy trắng định lượng 60gsm. Ruột in 01 màu (đen), 02 mặt, bìa sử dụng giấy màu xanh, định lượng 105gsm</t>
  </si>
  <si>
    <t>Sổ tiêm chủng (in màu)</t>
  </si>
  <si>
    <t>Vĩnh phú 60gsm, 90 in trang ruột. Giấy trắng định lượng 200gsm  in trang bìa. In 04 màu (theo yêu cầu của Bệnh viện), 02 mặt, bìa in bóng, sáng</t>
  </si>
  <si>
    <t>Quyển /50TR</t>
  </si>
  <si>
    <t>Vĩnh phú 60gsm, 90 Ruột in 01 màu, 02 mặt, bìa sử dụng giấy màu xanh, định lượng 105gsm</t>
  </si>
  <si>
    <t>Sổ tiến trình nuôi cấy (mẫu mới)</t>
  </si>
  <si>
    <t>Vĩnh phú 60gsm, 90. In 01 màu (đen), 02 mặt</t>
  </si>
  <si>
    <t>Tờ điều trị (sử dụng phá thai bằng phương pháp hút chân không)</t>
  </si>
  <si>
    <t>Vĩnh phú 60gsm, 90. In 01 màu (đen), 01 mặt</t>
  </si>
  <si>
    <t xml:space="preserve">Giấy Couche định lượng 120gsm. In 04 màu (theo yêu cầu của Bệnh viện), 2 mặt, bóng, sáng </t>
  </si>
  <si>
    <t>Tờ rơi Phát hiện sớm bệnh tim bẩm sinh nặng ở trẻ sơ sinh</t>
  </si>
  <si>
    <t xml:space="preserve">Tờ rơi tư vấn chế độ ăn </t>
  </si>
  <si>
    <t>Tờ rơi các loại vac cin</t>
  </si>
  <si>
    <t>Bì thư trung (bìa dày)</t>
  </si>
  <si>
    <t>18x24cm</t>
  </si>
  <si>
    <t>Giấy trắng mịn, không có tráng phủ, có khả năng ăn mực tốt, khó bị ố vàng theo thời gian thích hợp cho việc lưu trữ. Giấy Ford định lượng 100gsm. In 04 màu (theo yêu cầu của Bệnh viện), 01 mặt</t>
  </si>
  <si>
    <t>Bì Thư Lớn (bìa dày)</t>
  </si>
  <si>
    <t>25x35cm</t>
  </si>
  <si>
    <t>Giấy trắng mịn, không có tráng phủ, có khả năng ăn mực tốt, khó bị ố vàng theo thời gian thích hợp cho việc lưu trữ. Giấy Ford định lượng 120gsm. In 04 màu (theo yêu cầu của Bệnh viện), 01 mặt</t>
  </si>
  <si>
    <t>Bì thư nhỏ (bìa dày)</t>
  </si>
  <si>
    <t>12x22cm</t>
  </si>
  <si>
    <t>Giấy trắng mịn, không có tráng phủ, có khả năng ăn mực tốt, khó bị ố vàng theo thời gian thích hợp cho việc lưu trữ. Giấy Ford định lượng 80gsm. In 04 màu (theo yêu cầu của Bệnh viện), 01 mặt</t>
  </si>
  <si>
    <t>Sổ lệnh điều xe</t>
  </si>
  <si>
    <t>Giấy trắng định lượng 60gsm Ruột in 01 màu, 02 mặt, bìa sử dụng giấy màu xanh, định lượng 105gsm</t>
  </si>
  <si>
    <t>Sổ Nghỉ Phép</t>
  </si>
  <si>
    <t>Sổ tay dinh dưỡng (in màu )</t>
  </si>
  <si>
    <t>Giấy trắng định lượng 60gsm in trang ruột. Giấy trắng định lượng 200gsm  in trang bìa. In 04 màu (theo yêu cầu của Bệnh viện), 02 mặt, bìa in bóng, sáng</t>
  </si>
  <si>
    <t>Quyển/20TR</t>
  </si>
  <si>
    <t>Sổ giấy giới thiệu</t>
  </si>
  <si>
    <t>Vĩnh phú 60 gsm, 90 In 01 màu, 02 mặt</t>
  </si>
  <si>
    <t xml:space="preserve">                   Tổng cộng:</t>
  </si>
  <si>
    <t>Sổ lý lịch máy</t>
  </si>
  <si>
    <t>35x25cm</t>
  </si>
  <si>
    <t>24x18cm</t>
  </si>
  <si>
    <t>CỘNG HÒA XÃ HỘI CHỦ NGHĨA VIỆT NAM</t>
  </si>
  <si>
    <t>ĐẶC TÍNH KỸ THUẬT</t>
  </si>
  <si>
    <t xml:space="preserve"> 60gsm, 90 In 01 màu (đen), 01 mặt</t>
  </si>
  <si>
    <t xml:space="preserve"> 60gsm, 90 In 01 màu (đen), 02 mặt</t>
  </si>
  <si>
    <t xml:space="preserve"> 60gsm, 90 In 01 màu (xanh), 02 mặt</t>
  </si>
  <si>
    <t xml:space="preserve"> 60gsm, 90. Ruột in 01 màu (đen), 02 mặt, bìa sử dụng giấy màu xanh, định lượng 105gsm</t>
  </si>
  <si>
    <t xml:space="preserve"> 60gsm, 90. Ruột in 01 màu (đen),
 02 mặt, bìa sử dụng giấy màu xanh, định lượng 105gsm</t>
  </si>
  <si>
    <t xml:space="preserve"> 60gsm, 90. Ruột in 01 màu (đen), 
02 mặt, bìa sử dụng giấy màu xanh, định lượng 105gsm</t>
  </si>
  <si>
    <t xml:space="preserve"> 60gsm, 90.  Ruột in 01 màu (đen), 02 mặt, bìa sử dụng giấy màu xanh, định lượng 105gsm</t>
  </si>
  <si>
    <t xml:space="preserve"> 60gsm, 90 Ruột in 01 màu, 02 mặt, bìa sử dụng giấy màu xanh, định lượng 105gsm</t>
  </si>
  <si>
    <t xml:space="preserve"> 60gsm, 90. In 01 màu (đen), 02 mặt</t>
  </si>
  <si>
    <t xml:space="preserve"> 60gsm, 90. In 01 màu (đen), 01 mặt</t>
  </si>
  <si>
    <t>60gsm, 90 In 01 màu (đen), 01 mặt</t>
  </si>
  <si>
    <t>Gấy Fo định lượng 180gsm. In 04 màu (theo mẫu đính kèm), 01 mặt</t>
  </si>
  <si>
    <t>Giấy Fo định lượng 120gsm. In 04 màu (theo mẫu đính kèm), 01 mặt</t>
  </si>
  <si>
    <t>Giấy Fo định lượng 100gsm. In 04 màu (theo mẫu đính kèm), 01 mặt</t>
  </si>
  <si>
    <t>Giấy Couche định lượng 200gsm in trang bìa, in 04 màu, bìa in bóng, sáng hồng (theo mẫu đính kèm). Giấy  60gsm 90 in trang ruột, 02 mặt in 04 màu.</t>
  </si>
  <si>
    <t>Giấy Couche định lượng 200gsm in trang bìa, in 04 màu, bìa in bóng, sáng xanh (theo mẫu đính kèm). Giấy  60gsm 90 in trang ruột, 02 mặt in 04 màu.</t>
  </si>
  <si>
    <t>Giấy Fo định lượng 180gsm. In 04 màu (theo mẫu đính kèm), 01 mặt.</t>
  </si>
  <si>
    <t>Bìa HSBA sơ sinh vàng</t>
  </si>
  <si>
    <t>Bìa HSBA sơ sinh xanh</t>
  </si>
  <si>
    <t>Bìa HSBA xanh lá</t>
  </si>
  <si>
    <t>Giấy Pistol định lượng 250gsm. In 04 màu (theo mẫu đính kèm), phía trong có in 10 tờ gáy, giấy  60gsm 90, in 02 mặt</t>
  </si>
  <si>
    <t>Fo 180gsr,  In 04 màu (theo mẫu đính kèm), 02 mặt</t>
  </si>
  <si>
    <t>Giấy Couche định lượng 120gsm. In 04 màu (theo mẫu đính kèm), 2 mặt.</t>
  </si>
  <si>
    <t xml:space="preserve">Giấy Couche định lượng 120gsm. In 04 màu (theo mẫu đính kèm), 2 mặt. </t>
  </si>
  <si>
    <t>BỆNH VIỆN SẢN-NHI TỈNH</t>
  </si>
  <si>
    <t>Độc lập - Tự Do - Hạnh Phúc</t>
  </si>
  <si>
    <t>PHÒNG HCVT&amp;TTBYT</t>
  </si>
  <si>
    <t>PHỤ LỤC</t>
  </si>
  <si>
    <t>MUA SẮM MẶT HÀNG IN ẤN BIỂU MẪU PHỤC VỤ CÔNG TÁC KHÁM, CHỮA BỆNH NĂM 2023-2024 CỦA BỆNH VIỆN SẢN-NHI TỈNH QUẢNG NGÃI</t>
  </si>
  <si>
    <t>Sổ bàn giao kết quả xét nghiệm</t>
  </si>
  <si>
    <t>60gsm, 90 Ruột in 01 màu, 02 mặt, bìa sử dụng giấy màu xanh, định lượng 105gsm</t>
  </si>
  <si>
    <t xml:space="preserve"> 60gsm, 90. Ruột in 01 màu (đen), 01 mặt, bìa sử dụng giấy màu xanh, định lượng 105gsm</t>
  </si>
  <si>
    <t>02 mặt</t>
  </si>
  <si>
    <t>27x35cm</t>
  </si>
  <si>
    <t>( Kèm Thông báo chào giá số        /TB-BVSN ngày    /9/2023 của Bệnh viện Sản-Nhi tỉnh Quảng Ngãi)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</si>
</sst>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Red]#,##0"/>
    <numFmt numFmtId="166" formatCode="#,##0.000;[Red]#,##0.000"/>
  </numFmts>
  <fonts count="36">
    <font>
      <sz val="11"/>
      <color theme="1"/>
      <name val="Calibri"/>
      <family val="2"/>
      <scheme val="minor"/>
    </font>
    <font>
      <sz val="11"/>
      <color theme="1"/>
      <name val="Calibri"/>
      <family val="2"/>
      <scheme val="minor"/>
    </font>
    <font>
      <sz val="12"/>
      <color theme="1"/>
      <name val="Times New Roman"/>
      <family val="1"/>
    </font>
    <font>
      <b/>
      <sz val="12"/>
      <name val="Times New Roman"/>
      <family val="1"/>
    </font>
    <font>
      <sz val="12"/>
      <name val="Times New Roman"/>
      <family val="1"/>
    </font>
    <font>
      <sz val="12"/>
      <color rgb="FFFF0000"/>
      <name val="Times New Roman"/>
      <family val="1"/>
    </font>
    <font>
      <sz val="12"/>
      <color rgb="FFC00000"/>
      <name val="Times New Roman"/>
      <family val="1"/>
    </font>
    <font>
      <b/>
      <sz val="12"/>
      <color theme="5"/>
      <name val="Times New Roman"/>
      <family val="1"/>
    </font>
    <font>
      <b/>
      <sz val="12"/>
      <color rgb="FFC00000"/>
      <name val="Times New Roman"/>
      <family val="1"/>
    </font>
    <font>
      <b/>
      <sz val="13"/>
      <name val="Times New Roman"/>
      <family val="1"/>
    </font>
    <font>
      <sz val="9"/>
      <name val="Times New Roman"/>
      <family val="1"/>
    </font>
    <font>
      <b/>
      <sz val="9"/>
      <name val="Times New Roman"/>
      <family val="1"/>
    </font>
    <font>
      <b/>
      <sz val="8"/>
      <name val="Times New Roman"/>
      <family val="1"/>
    </font>
    <font>
      <b/>
      <sz val="9"/>
      <color theme="1"/>
      <name val="Times New Roman"/>
      <family val="1"/>
    </font>
    <font>
      <sz val="8"/>
      <name val="Times New Roman"/>
      <family val="1"/>
    </font>
    <font>
      <sz val="9"/>
      <color indexed="8"/>
      <name val="Times New Roman"/>
      <family val="1"/>
    </font>
    <font>
      <sz val="9"/>
      <color theme="1"/>
      <name val="Times New Roman"/>
      <family val="1"/>
    </font>
    <font>
      <sz val="8"/>
      <color theme="1"/>
      <name val="Times New Roman"/>
      <family val="1"/>
    </font>
    <font>
      <sz val="9"/>
      <color theme="1" tint="0.14999847407452621"/>
      <name val="Times New Roman"/>
      <family val="1"/>
    </font>
    <font>
      <b/>
      <sz val="9"/>
      <color indexed="10"/>
      <name val="Times New Roman"/>
      <family val="1"/>
    </font>
    <font>
      <sz val="9"/>
      <color indexed="10"/>
      <name val="Times New Roman"/>
      <family val="1"/>
    </font>
    <font>
      <sz val="9"/>
      <color rgb="FF000000"/>
      <name val="Times New Roman"/>
      <family val="1"/>
    </font>
    <font>
      <b/>
      <sz val="7"/>
      <color theme="1"/>
      <name val="Times New Roman"/>
      <family val="1"/>
    </font>
    <font>
      <b/>
      <sz val="7"/>
      <name val="Times New Roman"/>
      <family val="1"/>
    </font>
    <font>
      <b/>
      <sz val="7"/>
      <color theme="0"/>
      <name val="Times New Roman"/>
      <family val="1"/>
    </font>
    <font>
      <b/>
      <sz val="8"/>
      <color indexed="10"/>
      <name val="Times New Roman"/>
      <family val="1"/>
    </font>
    <font>
      <b/>
      <sz val="9"/>
      <name val="VNI-Times"/>
    </font>
    <font>
      <b/>
      <i/>
      <sz val="9"/>
      <name val="Times New Roman"/>
      <family val="1"/>
    </font>
    <font>
      <sz val="8"/>
      <color indexed="10"/>
      <name val="Times New Roman"/>
      <family val="1"/>
    </font>
    <font>
      <sz val="13"/>
      <name val="Times New Roman"/>
      <family val="1"/>
    </font>
    <font>
      <b/>
      <sz val="14"/>
      <name val="Times New Roman"/>
      <family val="1"/>
    </font>
    <font>
      <b/>
      <sz val="11"/>
      <name val="Times New Roman"/>
      <family val="1"/>
    </font>
    <font>
      <sz val="11"/>
      <name val="Times New Roman"/>
      <family val="1"/>
    </font>
    <font>
      <sz val="11"/>
      <color theme="1"/>
      <name val="Times New Roman"/>
      <family val="1"/>
    </font>
    <font>
      <sz val="10"/>
      <name val="VNI-Times"/>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9" tint="-0.249977111117893"/>
        <bgColor indexed="64"/>
      </patternFill>
    </fill>
    <fill>
      <patternFill patternType="solid">
        <fgColor rgb="FF92D05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34" fillId="0" borderId="0"/>
  </cellStyleXfs>
  <cellXfs count="223">
    <xf numFmtId="0" fontId="0" fillId="0" borderId="0" xfId="0"/>
    <xf numFmtId="0" fontId="2" fillId="0" borderId="1" xfId="0" applyFont="1" applyBorder="1" applyAlignment="1">
      <alignment horizontal="center"/>
    </xf>
    <xf numFmtId="164" fontId="2" fillId="0" borderId="1" xfId="1" applyNumberFormat="1" applyFont="1" applyBorder="1"/>
    <xf numFmtId="0" fontId="3" fillId="2" borderId="1" xfId="0" applyFont="1" applyFill="1" applyBorder="1" applyAlignment="1">
      <alignment horizontal="center"/>
    </xf>
    <xf numFmtId="0" fontId="4" fillId="2" borderId="1" xfId="0" applyFont="1" applyFill="1" applyBorder="1" applyAlignment="1">
      <alignment horizontal="center"/>
    </xf>
    <xf numFmtId="0" fontId="2" fillId="2" borderId="1" xfId="0" applyFont="1" applyFill="1" applyBorder="1" applyAlignment="1">
      <alignment horizontal="center"/>
    </xf>
    <xf numFmtId="0" fontId="4" fillId="2" borderId="2" xfId="0" applyFont="1" applyFill="1" applyBorder="1" applyAlignment="1">
      <alignment horizontal="center"/>
    </xf>
    <xf numFmtId="0" fontId="2" fillId="0" borderId="1" xfId="0" applyFont="1" applyBorder="1" applyAlignment="1">
      <alignment vertical="center"/>
    </xf>
    <xf numFmtId="0" fontId="2" fillId="0" borderId="1" xfId="0" applyFont="1" applyBorder="1"/>
    <xf numFmtId="0" fontId="4" fillId="2" borderId="1" xfId="0" applyFont="1" applyFill="1" applyBorder="1" applyAlignment="1">
      <alignment horizontal="left"/>
    </xf>
    <xf numFmtId="0" fontId="5" fillId="0" borderId="1" xfId="0" applyFont="1" applyBorder="1"/>
    <xf numFmtId="0" fontId="5" fillId="2" borderId="1" xfId="0" applyFont="1" applyFill="1" applyBorder="1" applyAlignment="1">
      <alignment horizontal="left"/>
    </xf>
    <xf numFmtId="0" fontId="2" fillId="0" borderId="1" xfId="0" applyFont="1" applyBorder="1" applyAlignment="1">
      <alignment horizontal="left"/>
    </xf>
    <xf numFmtId="0" fontId="2" fillId="2" borderId="1" xfId="0" applyFont="1" applyFill="1" applyBorder="1"/>
    <xf numFmtId="0" fontId="5" fillId="2" borderId="1" xfId="0" applyFont="1" applyFill="1" applyBorder="1" applyAlignment="1">
      <alignment horizontal="center"/>
    </xf>
    <xf numFmtId="0" fontId="2" fillId="0" borderId="0" xfId="0" applyFont="1"/>
    <xf numFmtId="164" fontId="2" fillId="0" borderId="0" xfId="1" applyNumberFormat="1" applyFont="1"/>
    <xf numFmtId="0" fontId="4" fillId="2" borderId="1" xfId="0" applyFont="1" applyFill="1" applyBorder="1" applyAlignment="1">
      <alignment horizontal="left" vertical="center"/>
    </xf>
    <xf numFmtId="0" fontId="5" fillId="0" borderId="1" xfId="0" applyFont="1" applyBorder="1" applyAlignment="1">
      <alignment horizontal="center"/>
    </xf>
    <xf numFmtId="0" fontId="5" fillId="2" borderId="2" xfId="0" applyFont="1" applyFill="1" applyBorder="1" applyAlignment="1">
      <alignment horizontal="center"/>
    </xf>
    <xf numFmtId="164" fontId="2" fillId="2" borderId="1" xfId="1" applyNumberFormat="1" applyFont="1" applyFill="1" applyBorder="1"/>
    <xf numFmtId="0" fontId="2" fillId="2" borderId="0" xfId="0" applyFont="1" applyFill="1"/>
    <xf numFmtId="0" fontId="4" fillId="0" borderId="0" xfId="0" applyFont="1"/>
    <xf numFmtId="0" fontId="4" fillId="0" borderId="1" xfId="0" applyFont="1" applyFill="1" applyBorder="1" applyAlignment="1">
      <alignment horizontal="left"/>
    </xf>
    <xf numFmtId="164" fontId="4" fillId="2" borderId="1" xfId="1" applyNumberFormat="1" applyFont="1" applyFill="1" applyBorder="1"/>
    <xf numFmtId="0" fontId="4" fillId="2" borderId="0" xfId="0" applyFont="1" applyFill="1"/>
    <xf numFmtId="164" fontId="5" fillId="2" borderId="1" xfId="1" applyNumberFormat="1" applyFont="1" applyFill="1" applyBorder="1"/>
    <xf numFmtId="0" fontId="5" fillId="2" borderId="0" xfId="0" applyFont="1" applyFill="1"/>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6" borderId="1" xfId="0" applyFont="1" applyFill="1" applyBorder="1" applyAlignment="1">
      <alignment horizontal="center"/>
    </xf>
    <xf numFmtId="0" fontId="2" fillId="6" borderId="0" xfId="0" applyFont="1" applyFill="1"/>
    <xf numFmtId="164" fontId="2" fillId="2" borderId="0" xfId="1" applyNumberFormat="1" applyFont="1" applyFill="1"/>
    <xf numFmtId="164" fontId="3" fillId="2" borderId="1" xfId="1" applyNumberFormat="1" applyFont="1" applyFill="1" applyBorder="1" applyAlignment="1">
      <alignment textRotation="90"/>
    </xf>
    <xf numFmtId="164" fontId="7" fillId="2" borderId="1" xfId="1" applyNumberFormat="1" applyFont="1" applyFill="1" applyBorder="1" applyAlignment="1">
      <alignment textRotation="90"/>
    </xf>
    <xf numFmtId="164" fontId="3" fillId="2" borderId="1" xfId="1" applyNumberFormat="1" applyFont="1" applyFill="1" applyBorder="1" applyAlignment="1"/>
    <xf numFmtId="164" fontId="2" fillId="0" borderId="1" xfId="1" applyNumberFormat="1" applyFont="1" applyBorder="1" applyAlignment="1"/>
    <xf numFmtId="0" fontId="4" fillId="5" borderId="1" xfId="0" applyFont="1" applyFill="1" applyBorder="1" applyAlignment="1">
      <alignment horizontal="left"/>
    </xf>
    <xf numFmtId="0" fontId="2" fillId="6" borderId="1" xfId="0" applyFont="1" applyFill="1" applyBorder="1"/>
    <xf numFmtId="0" fontId="2" fillId="6" borderId="1" xfId="0" applyFont="1" applyFill="1" applyBorder="1" applyAlignment="1">
      <alignment horizontal="center"/>
    </xf>
    <xf numFmtId="0" fontId="4" fillId="6" borderId="0" xfId="0" applyFont="1" applyFill="1"/>
    <xf numFmtId="0" fontId="4" fillId="4" borderId="1" xfId="0" applyFont="1" applyFill="1" applyBorder="1" applyAlignment="1">
      <alignment horizontal="center"/>
    </xf>
    <xf numFmtId="0" fontId="4" fillId="4" borderId="1" xfId="0" applyFont="1" applyFill="1" applyBorder="1" applyAlignment="1">
      <alignment horizontal="left"/>
    </xf>
    <xf numFmtId="0" fontId="2" fillId="4" borderId="0" xfId="0" applyFont="1" applyFill="1"/>
    <xf numFmtId="164" fontId="2" fillId="2" borderId="3" xfId="1" applyNumberFormat="1" applyFont="1" applyFill="1" applyBorder="1"/>
    <xf numFmtId="0" fontId="4" fillId="2" borderId="3" xfId="0" applyFont="1" applyFill="1" applyBorder="1" applyAlignment="1">
      <alignment horizontal="center"/>
    </xf>
    <xf numFmtId="0" fontId="4" fillId="2" borderId="4" xfId="0" applyFont="1" applyFill="1" applyBorder="1" applyAlignment="1">
      <alignment horizontal="center"/>
    </xf>
    <xf numFmtId="164" fontId="6" fillId="2" borderId="0" xfId="1" applyNumberFormat="1" applyFont="1" applyFill="1"/>
    <xf numFmtId="164" fontId="4" fillId="2" borderId="1" xfId="1" applyNumberFormat="1" applyFont="1" applyFill="1" applyBorder="1" applyAlignment="1"/>
    <xf numFmtId="164" fontId="8" fillId="2" borderId="1" xfId="1" applyNumberFormat="1" applyFont="1" applyFill="1" applyBorder="1" applyAlignment="1"/>
    <xf numFmtId="164" fontId="6" fillId="2" borderId="1" xfId="1" applyNumberFormat="1" applyFont="1" applyFill="1" applyBorder="1"/>
    <xf numFmtId="164" fontId="6" fillId="2" borderId="3" xfId="1" applyNumberFormat="1" applyFont="1" applyFill="1" applyBorder="1"/>
    <xf numFmtId="0" fontId="4" fillId="2" borderId="3" xfId="0" applyFont="1" applyFill="1" applyBorder="1" applyAlignment="1">
      <alignment horizontal="left"/>
    </xf>
    <xf numFmtId="0" fontId="2" fillId="0" borderId="2" xfId="0" applyFont="1" applyBorder="1"/>
    <xf numFmtId="164" fontId="4" fillId="2" borderId="3" xfId="1" applyNumberFormat="1" applyFont="1" applyFill="1" applyBorder="1"/>
    <xf numFmtId="164" fontId="5" fillId="2" borderId="3" xfId="1" applyNumberFormat="1" applyFont="1" applyFill="1" applyBorder="1"/>
    <xf numFmtId="164" fontId="4" fillId="0" borderId="0" xfId="1" applyNumberFormat="1" applyFont="1"/>
    <xf numFmtId="164" fontId="4" fillId="6" borderId="0" xfId="1" applyNumberFormat="1" applyFont="1" applyFill="1"/>
    <xf numFmtId="0" fontId="2" fillId="6" borderId="3" xfId="0" applyFont="1" applyFill="1" applyBorder="1"/>
    <xf numFmtId="0" fontId="2" fillId="6" borderId="3" xfId="0" applyFont="1" applyFill="1" applyBorder="1" applyAlignment="1">
      <alignment horizontal="center"/>
    </xf>
    <xf numFmtId="0" fontId="4" fillId="6" borderId="4" xfId="0" applyFont="1" applyFill="1" applyBorder="1" applyAlignment="1">
      <alignment horizontal="center"/>
    </xf>
    <xf numFmtId="0" fontId="4" fillId="3" borderId="1" xfId="0" applyFont="1" applyFill="1" applyBorder="1" applyAlignment="1">
      <alignment horizontal="center"/>
    </xf>
    <xf numFmtId="164" fontId="2" fillId="0" borderId="3" xfId="1" applyNumberFormat="1" applyFont="1" applyBorder="1" applyAlignment="1"/>
    <xf numFmtId="0" fontId="2" fillId="2" borderId="3" xfId="0" applyFont="1" applyFill="1" applyBorder="1" applyAlignment="1">
      <alignment vertical="center"/>
    </xf>
    <xf numFmtId="0" fontId="2" fillId="2" borderId="3" xfId="0" applyFont="1" applyFill="1" applyBorder="1" applyAlignment="1">
      <alignment horizontal="center"/>
    </xf>
    <xf numFmtId="164" fontId="2" fillId="0" borderId="0" xfId="1" applyNumberFormat="1" applyFont="1" applyBorder="1"/>
    <xf numFmtId="0" fontId="4" fillId="2" borderId="1" xfId="0" applyFont="1" applyFill="1" applyBorder="1" applyAlignment="1">
      <alignment vertical="center" wrapText="1"/>
    </xf>
    <xf numFmtId="165" fontId="10" fillId="2" borderId="0" xfId="0" applyNumberFormat="1" applyFont="1" applyFill="1" applyAlignment="1">
      <alignment vertical="center" wrapText="1"/>
    </xf>
    <xf numFmtId="165" fontId="11" fillId="2" borderId="1" xfId="0" applyNumberFormat="1" applyFont="1" applyFill="1" applyBorder="1" applyAlignment="1">
      <alignment horizontal="center" vertical="center" wrapText="1"/>
    </xf>
    <xf numFmtId="165" fontId="10" fillId="2" borderId="0" xfId="0" applyNumberFormat="1" applyFont="1" applyFill="1" applyAlignment="1">
      <alignment horizontal="center" vertical="center" wrapText="1"/>
    </xf>
    <xf numFmtId="3" fontId="13" fillId="2" borderId="1"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165" fontId="11" fillId="2" borderId="8" xfId="0" applyNumberFormat="1" applyFont="1" applyFill="1" applyBorder="1" applyAlignment="1">
      <alignment horizontal="center" vertical="center" wrapText="1"/>
    </xf>
    <xf numFmtId="165" fontId="11" fillId="2" borderId="0" xfId="0" applyNumberFormat="1" applyFont="1" applyFill="1" applyAlignment="1">
      <alignment horizontal="center" vertical="center" wrapText="1"/>
    </xf>
    <xf numFmtId="0" fontId="10" fillId="2" borderId="1" xfId="0" applyFont="1" applyFill="1" applyBorder="1" applyAlignment="1">
      <alignment horizontal="center" vertical="center" wrapText="1" shrinkToFit="1"/>
    </xf>
    <xf numFmtId="0" fontId="14" fillId="2" borderId="1" xfId="0" applyFont="1" applyFill="1" applyBorder="1" applyAlignment="1">
      <alignment horizontal="left" vertical="center" wrapText="1" shrinkToFit="1"/>
    </xf>
    <xf numFmtId="0" fontId="10" fillId="2" borderId="1" xfId="0" applyFont="1" applyFill="1" applyBorder="1" applyAlignment="1">
      <alignment horizontal="center" vertical="center" wrapText="1"/>
    </xf>
    <xf numFmtId="0" fontId="15" fillId="2" borderId="5" xfId="0" applyFont="1" applyFill="1" applyBorder="1" applyAlignment="1">
      <alignment horizontal="justify" vertical="center" wrapText="1"/>
    </xf>
    <xf numFmtId="0" fontId="16" fillId="2" borderId="1" xfId="0" applyFont="1" applyFill="1" applyBorder="1" applyAlignment="1">
      <alignment horizontal="center" vertical="center" wrapText="1"/>
    </xf>
    <xf numFmtId="164" fontId="16" fillId="2" borderId="5" xfId="1" applyNumberFormat="1" applyFont="1" applyFill="1" applyBorder="1" applyAlignment="1">
      <alignment vertical="center" wrapText="1"/>
    </xf>
    <xf numFmtId="164" fontId="16" fillId="2" borderId="1" xfId="1" applyNumberFormat="1" applyFont="1" applyFill="1" applyBorder="1" applyAlignment="1">
      <alignment vertical="center" wrapText="1"/>
    </xf>
    <xf numFmtId="164" fontId="17" fillId="2" borderId="1" xfId="1" applyNumberFormat="1" applyFont="1" applyFill="1" applyBorder="1" applyAlignment="1">
      <alignment vertical="center" wrapText="1"/>
    </xf>
    <xf numFmtId="165" fontId="10" fillId="2" borderId="1" xfId="0" applyNumberFormat="1" applyFont="1" applyFill="1" applyBorder="1" applyAlignment="1">
      <alignment vertical="center" wrapText="1"/>
    </xf>
    <xf numFmtId="165" fontId="12" fillId="2" borderId="1" xfId="0" applyNumberFormat="1" applyFont="1" applyFill="1" applyBorder="1" applyAlignment="1">
      <alignment vertical="center" wrapText="1"/>
    </xf>
    <xf numFmtId="165" fontId="14" fillId="2" borderId="1" xfId="0" applyNumberFormat="1" applyFont="1" applyFill="1" applyBorder="1" applyAlignment="1">
      <alignment vertical="center" wrapText="1"/>
    </xf>
    <xf numFmtId="165" fontId="11" fillId="2" borderId="1" xfId="0" applyNumberFormat="1" applyFont="1" applyFill="1" applyBorder="1" applyAlignment="1">
      <alignment vertical="center" wrapText="1"/>
    </xf>
    <xf numFmtId="165" fontId="11" fillId="2" borderId="5" xfId="0" applyNumberFormat="1" applyFont="1" applyFill="1" applyBorder="1" applyAlignment="1">
      <alignment vertical="center" wrapText="1"/>
    </xf>
    <xf numFmtId="3" fontId="10" fillId="2" borderId="1" xfId="0" applyNumberFormat="1" applyFont="1" applyFill="1" applyBorder="1" applyAlignment="1">
      <alignment vertical="center" wrapText="1"/>
    </xf>
    <xf numFmtId="0" fontId="18" fillId="2" borderId="1" xfId="0" applyFont="1" applyFill="1" applyBorder="1" applyAlignment="1">
      <alignment horizontal="center" vertical="center" wrapText="1"/>
    </xf>
    <xf numFmtId="165" fontId="19" fillId="2" borderId="1" xfId="0" applyNumberFormat="1" applyFont="1" applyFill="1" applyBorder="1" applyAlignment="1">
      <alignment vertical="center" wrapText="1"/>
    </xf>
    <xf numFmtId="165" fontId="20" fillId="2" borderId="0" xfId="0" applyNumberFormat="1" applyFont="1" applyFill="1" applyAlignment="1">
      <alignment vertical="center" wrapText="1"/>
    </xf>
    <xf numFmtId="165" fontId="20" fillId="2" borderId="1" xfId="0" applyNumberFormat="1" applyFont="1" applyFill="1" applyBorder="1" applyAlignment="1">
      <alignment vertical="center" wrapText="1"/>
    </xf>
    <xf numFmtId="164" fontId="10" fillId="2" borderId="5" xfId="1" applyNumberFormat="1" applyFont="1" applyFill="1" applyBorder="1" applyAlignment="1">
      <alignment vertical="center" wrapText="1"/>
    </xf>
    <xf numFmtId="164" fontId="10" fillId="2" borderId="1" xfId="1" applyNumberFormat="1" applyFont="1" applyFill="1" applyBorder="1" applyAlignment="1">
      <alignment vertical="center" wrapText="1"/>
    </xf>
    <xf numFmtId="164" fontId="14" fillId="2" borderId="1" xfId="1" applyNumberFormat="1" applyFont="1" applyFill="1" applyBorder="1" applyAlignment="1">
      <alignment vertical="center" wrapText="1"/>
    </xf>
    <xf numFmtId="0" fontId="10" fillId="2" borderId="5" xfId="0" applyFont="1" applyFill="1" applyBorder="1" applyAlignment="1">
      <alignment horizontal="justify" vertical="center" wrapText="1"/>
    </xf>
    <xf numFmtId="0" fontId="21" fillId="2" borderId="1" xfId="0" applyFont="1" applyFill="1" applyBorder="1" applyAlignment="1">
      <alignment horizontal="justify" vertical="center" wrapText="1"/>
    </xf>
    <xf numFmtId="0" fontId="14" fillId="2" borderId="3" xfId="0" applyFont="1" applyFill="1" applyBorder="1" applyAlignment="1">
      <alignment horizontal="left" vertical="center" wrapText="1" shrinkToFit="1"/>
    </xf>
    <xf numFmtId="0" fontId="10" fillId="2" borderId="3" xfId="0" applyFont="1" applyFill="1" applyBorder="1" applyAlignment="1">
      <alignment horizontal="center" vertical="center" wrapText="1"/>
    </xf>
    <xf numFmtId="0" fontId="21" fillId="2" borderId="3" xfId="0" applyFont="1" applyFill="1" applyBorder="1" applyAlignment="1">
      <alignment horizontal="justify" vertical="center" wrapText="1"/>
    </xf>
    <xf numFmtId="164" fontId="16" fillId="2" borderId="6" xfId="1" applyNumberFormat="1" applyFont="1" applyFill="1" applyBorder="1" applyAlignment="1">
      <alignment vertical="center" wrapText="1"/>
    </xf>
    <xf numFmtId="164" fontId="16" fillId="2" borderId="3" xfId="1" applyNumberFormat="1" applyFont="1" applyFill="1" applyBorder="1" applyAlignment="1">
      <alignment vertical="center" wrapText="1"/>
    </xf>
    <xf numFmtId="165" fontId="10" fillId="2" borderId="0" xfId="0" applyNumberFormat="1" applyFont="1" applyFill="1" applyBorder="1" applyAlignment="1">
      <alignment vertical="center" wrapText="1"/>
    </xf>
    <xf numFmtId="0" fontId="14" fillId="2" borderId="2" xfId="0" applyFont="1" applyFill="1" applyBorder="1" applyAlignment="1">
      <alignment horizontal="left" vertical="center" wrapText="1" shrinkToFit="1"/>
    </xf>
    <xf numFmtId="0" fontId="10" fillId="2" borderId="2" xfId="0" applyFont="1" applyFill="1" applyBorder="1" applyAlignment="1">
      <alignment horizontal="center" vertical="center" wrapText="1"/>
    </xf>
    <xf numFmtId="0" fontId="21" fillId="2" borderId="2" xfId="0" applyFont="1" applyFill="1" applyBorder="1" applyAlignment="1">
      <alignment horizontal="justify" vertical="center" wrapText="1"/>
    </xf>
    <xf numFmtId="164" fontId="16" fillId="2" borderId="10" xfId="1" applyNumberFormat="1" applyFont="1" applyFill="1" applyBorder="1" applyAlignment="1">
      <alignment vertical="center" wrapText="1"/>
    </xf>
    <xf numFmtId="164" fontId="16" fillId="2" borderId="2" xfId="1" applyNumberFormat="1" applyFont="1" applyFill="1" applyBorder="1" applyAlignment="1">
      <alignment vertical="center"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left" vertical="center" wrapText="1"/>
    </xf>
    <xf numFmtId="0" fontId="14" fillId="2" borderId="5" xfId="0" applyFont="1" applyFill="1" applyBorder="1" applyAlignment="1">
      <alignment horizontal="left" vertical="center" wrapText="1" shrinkToFit="1"/>
    </xf>
    <xf numFmtId="0" fontId="21" fillId="2" borderId="5" xfId="0" applyFont="1" applyFill="1" applyBorder="1" applyAlignment="1">
      <alignment horizontal="justify" vertical="center" wrapText="1"/>
    </xf>
    <xf numFmtId="0" fontId="14" fillId="2" borderId="1" xfId="0" applyFont="1" applyFill="1" applyBorder="1" applyAlignment="1">
      <alignment horizontal="left" wrapText="1"/>
    </xf>
    <xf numFmtId="0" fontId="10" fillId="2" borderId="1" xfId="0" applyFont="1" applyFill="1" applyBorder="1" applyAlignment="1">
      <alignment horizontal="center" wrapText="1"/>
    </xf>
    <xf numFmtId="0" fontId="14" fillId="2" borderId="1" xfId="0" applyFont="1" applyFill="1" applyBorder="1" applyAlignment="1">
      <alignment vertical="center" wrapText="1"/>
    </xf>
    <xf numFmtId="0" fontId="14" fillId="2" borderId="1" xfId="0" applyFont="1" applyFill="1" applyBorder="1" applyAlignment="1">
      <alignment wrapText="1"/>
    </xf>
    <xf numFmtId="0" fontId="17" fillId="2" borderId="1" xfId="0" applyFont="1" applyFill="1" applyBorder="1" applyAlignment="1">
      <alignment vertical="center" wrapText="1"/>
    </xf>
    <xf numFmtId="0" fontId="16" fillId="2" borderId="1" xfId="0" applyFont="1" applyFill="1" applyBorder="1" applyAlignment="1">
      <alignment horizontal="center" wrapText="1"/>
    </xf>
    <xf numFmtId="0" fontId="17" fillId="2" borderId="1" xfId="0" applyFont="1" applyFill="1" applyBorder="1" applyAlignment="1">
      <alignment wrapText="1"/>
    </xf>
    <xf numFmtId="0" fontId="16" fillId="2" borderId="1" xfId="0" applyFont="1" applyFill="1" applyBorder="1" applyAlignment="1">
      <alignment wrapText="1"/>
    </xf>
    <xf numFmtId="164" fontId="22" fillId="2" borderId="1" xfId="1" applyNumberFormat="1" applyFont="1" applyFill="1" applyBorder="1" applyAlignment="1">
      <alignment horizontal="center" vertical="center" wrapText="1"/>
    </xf>
    <xf numFmtId="164" fontId="22" fillId="2" borderId="1" xfId="1" applyNumberFormat="1" applyFont="1" applyFill="1" applyBorder="1" applyAlignment="1">
      <alignment vertical="center" wrapText="1"/>
    </xf>
    <xf numFmtId="165" fontId="23" fillId="2" borderId="1" xfId="0" applyNumberFormat="1" applyFont="1" applyFill="1" applyBorder="1" applyAlignment="1">
      <alignment vertical="center" wrapText="1"/>
    </xf>
    <xf numFmtId="165" fontId="24" fillId="2" borderId="1" xfId="0" applyNumberFormat="1" applyFont="1" applyFill="1" applyBorder="1" applyAlignment="1">
      <alignment vertical="center" wrapText="1"/>
    </xf>
    <xf numFmtId="165" fontId="23" fillId="2" borderId="0" xfId="0" applyNumberFormat="1" applyFont="1" applyFill="1" applyAlignment="1">
      <alignment vertical="center" wrapText="1"/>
    </xf>
    <xf numFmtId="165" fontId="14" fillId="2" borderId="0" xfId="0" applyNumberFormat="1" applyFont="1" applyFill="1" applyAlignment="1">
      <alignment vertical="center" wrapText="1"/>
    </xf>
    <xf numFmtId="165" fontId="14" fillId="2" borderId="0" xfId="0" applyNumberFormat="1" applyFont="1" applyFill="1" applyBorder="1" applyAlignment="1">
      <alignment vertical="center" wrapText="1"/>
    </xf>
    <xf numFmtId="165" fontId="12" fillId="2" borderId="0" xfId="0" applyNumberFormat="1" applyFont="1" applyFill="1" applyAlignment="1">
      <alignment vertical="center" wrapText="1"/>
    </xf>
    <xf numFmtId="165" fontId="11" fillId="2" borderId="0" xfId="0" applyNumberFormat="1" applyFont="1" applyFill="1" applyAlignment="1">
      <alignment vertical="center" wrapText="1"/>
    </xf>
    <xf numFmtId="3" fontId="10" fillId="2" borderId="0" xfId="0" applyNumberFormat="1" applyFont="1" applyFill="1" applyAlignment="1">
      <alignment vertical="center" wrapText="1"/>
    </xf>
    <xf numFmtId="165" fontId="20" fillId="2" borderId="0" xfId="0" applyNumberFormat="1" applyFont="1" applyFill="1" applyBorder="1" applyAlignment="1">
      <alignment vertical="center" wrapText="1"/>
    </xf>
    <xf numFmtId="165" fontId="25" fillId="2" borderId="0" xfId="0" applyNumberFormat="1" applyFont="1" applyFill="1" applyBorder="1" applyAlignment="1">
      <alignment vertical="center" wrapText="1"/>
    </xf>
    <xf numFmtId="165" fontId="19" fillId="2" borderId="0" xfId="0" applyNumberFormat="1" applyFont="1" applyFill="1" applyBorder="1" applyAlignment="1">
      <alignment vertical="center" wrapText="1"/>
    </xf>
    <xf numFmtId="166" fontId="26" fillId="2" borderId="0" xfId="0" applyNumberFormat="1" applyFont="1" applyFill="1" applyBorder="1" applyAlignment="1">
      <alignment vertical="center" wrapText="1"/>
    </xf>
    <xf numFmtId="0" fontId="26" fillId="2" borderId="0" xfId="0" applyFont="1" applyFill="1" applyBorder="1" applyAlignment="1">
      <alignment vertical="center" wrapText="1"/>
    </xf>
    <xf numFmtId="165" fontId="12" fillId="2" borderId="0" xfId="0" applyNumberFormat="1" applyFont="1" applyFill="1" applyBorder="1" applyAlignment="1">
      <alignment vertical="center" wrapText="1"/>
    </xf>
    <xf numFmtId="165" fontId="11" fillId="2" borderId="0" xfId="0" applyNumberFormat="1" applyFont="1" applyFill="1" applyBorder="1" applyAlignment="1">
      <alignment vertical="center" wrapText="1"/>
    </xf>
    <xf numFmtId="3" fontId="10" fillId="2" borderId="0" xfId="0" applyNumberFormat="1" applyFont="1" applyFill="1" applyBorder="1" applyAlignment="1">
      <alignment vertical="center" wrapText="1"/>
    </xf>
    <xf numFmtId="166" fontId="10" fillId="2" borderId="0" xfId="0" applyNumberFormat="1" applyFont="1" applyFill="1" applyBorder="1" applyAlignment="1">
      <alignment vertical="center" wrapText="1"/>
    </xf>
    <xf numFmtId="165" fontId="12" fillId="2" borderId="0" xfId="0" applyNumberFormat="1" applyFont="1" applyFill="1" applyBorder="1" applyAlignment="1">
      <alignment horizontal="center" vertical="center" wrapText="1"/>
    </xf>
    <xf numFmtId="165" fontId="12" fillId="2" borderId="0" xfId="0" applyNumberFormat="1" applyFont="1" applyFill="1" applyBorder="1" applyAlignment="1">
      <alignment horizontal="left" vertical="center" wrapText="1"/>
    </xf>
    <xf numFmtId="165" fontId="28" fillId="2" borderId="0" xfId="0" applyNumberFormat="1" applyFont="1" applyFill="1" applyBorder="1" applyAlignment="1">
      <alignment vertical="center" wrapText="1"/>
    </xf>
    <xf numFmtId="166" fontId="20" fillId="2" borderId="0" xfId="1" quotePrefix="1" applyNumberFormat="1" applyFont="1" applyFill="1" applyBorder="1" applyAlignment="1">
      <alignment horizontal="right" vertical="center" wrapText="1"/>
    </xf>
    <xf numFmtId="164" fontId="20" fillId="2" borderId="0" xfId="1" quotePrefix="1" applyNumberFormat="1" applyFont="1" applyFill="1" applyBorder="1" applyAlignment="1">
      <alignment horizontal="right" vertical="center" wrapText="1"/>
    </xf>
    <xf numFmtId="166" fontId="19" fillId="2" borderId="0" xfId="1" applyNumberFormat="1" applyFont="1" applyFill="1" applyBorder="1" applyAlignment="1">
      <alignment vertical="center" wrapText="1"/>
    </xf>
    <xf numFmtId="164" fontId="19" fillId="2" borderId="0" xfId="1" applyNumberFormat="1" applyFont="1" applyFill="1" applyBorder="1" applyAlignment="1">
      <alignment vertical="center" wrapText="1"/>
    </xf>
    <xf numFmtId="165" fontId="20" fillId="2" borderId="0" xfId="0" applyNumberFormat="1" applyFont="1" applyFill="1" applyBorder="1" applyAlignment="1">
      <alignment horizontal="left" vertical="center" wrapText="1"/>
    </xf>
    <xf numFmtId="165" fontId="10" fillId="2" borderId="0" xfId="0" applyNumberFormat="1" applyFont="1" applyFill="1" applyBorder="1" applyAlignment="1">
      <alignment horizontal="left" vertical="center" wrapText="1"/>
    </xf>
    <xf numFmtId="165" fontId="14" fillId="2" borderId="0" xfId="0" applyNumberFormat="1" applyFont="1" applyFill="1" applyBorder="1" applyAlignment="1">
      <alignment horizontal="left" vertical="center" wrapText="1"/>
    </xf>
    <xf numFmtId="165" fontId="11" fillId="2" borderId="0" xfId="0" applyNumberFormat="1" applyFont="1" applyFill="1" applyBorder="1" applyAlignment="1">
      <alignment horizontal="left" vertical="center" wrapText="1"/>
    </xf>
    <xf numFmtId="3" fontId="10" fillId="2" borderId="0" xfId="0" applyNumberFormat="1" applyFont="1" applyFill="1" applyBorder="1" applyAlignment="1">
      <alignment horizontal="left" vertical="center" wrapText="1"/>
    </xf>
    <xf numFmtId="165" fontId="28" fillId="2" borderId="0" xfId="0" applyNumberFormat="1" applyFont="1" applyFill="1" applyAlignment="1">
      <alignment vertical="center" wrapText="1"/>
    </xf>
    <xf numFmtId="166" fontId="19" fillId="2" borderId="0" xfId="0" applyNumberFormat="1" applyFont="1" applyFill="1" applyAlignment="1">
      <alignment vertical="center" wrapText="1"/>
    </xf>
    <xf numFmtId="165" fontId="19" fillId="2" borderId="0" xfId="0" applyNumberFormat="1" applyFont="1" applyFill="1" applyAlignment="1">
      <alignment vertical="center" wrapText="1"/>
    </xf>
    <xf numFmtId="166" fontId="20" fillId="2" borderId="0" xfId="1" applyNumberFormat="1" applyFont="1" applyFill="1" applyAlignment="1">
      <alignment horizontal="center" vertical="center" wrapText="1"/>
    </xf>
    <xf numFmtId="164" fontId="20" fillId="2" borderId="0" xfId="1" applyNumberFormat="1" applyFont="1" applyFill="1" applyAlignment="1">
      <alignment horizontal="center" vertical="center" wrapText="1"/>
    </xf>
    <xf numFmtId="164" fontId="20" fillId="2" borderId="0" xfId="1" applyNumberFormat="1" applyFont="1" applyFill="1" applyBorder="1" applyAlignment="1">
      <alignment horizontal="center" vertical="center" wrapText="1"/>
    </xf>
    <xf numFmtId="164" fontId="25" fillId="2" borderId="0" xfId="1" applyNumberFormat="1" applyFont="1" applyFill="1" applyAlignment="1">
      <alignment horizontal="center" vertical="center" wrapText="1"/>
    </xf>
    <xf numFmtId="166" fontId="20" fillId="2" borderId="0" xfId="1" applyNumberFormat="1" applyFont="1" applyFill="1" applyAlignment="1">
      <alignment vertical="center" wrapText="1"/>
    </xf>
    <xf numFmtId="164" fontId="20" fillId="2" borderId="0" xfId="1" applyNumberFormat="1" applyFont="1" applyFill="1" applyAlignment="1">
      <alignment vertical="center" wrapText="1"/>
    </xf>
    <xf numFmtId="164" fontId="20" fillId="2" borderId="0" xfId="1" applyNumberFormat="1" applyFont="1" applyFill="1" applyBorder="1" applyAlignment="1">
      <alignment vertical="center" wrapText="1"/>
    </xf>
    <xf numFmtId="165" fontId="25" fillId="2" borderId="0" xfId="0" applyNumberFormat="1" applyFont="1" applyFill="1" applyAlignment="1">
      <alignment horizontal="center" vertical="center" wrapText="1"/>
    </xf>
    <xf numFmtId="166" fontId="10" fillId="2" borderId="0" xfId="0" applyNumberFormat="1" applyFont="1" applyFill="1" applyAlignment="1">
      <alignment horizontal="center" vertical="center" wrapText="1"/>
    </xf>
    <xf numFmtId="165" fontId="10" fillId="2" borderId="0" xfId="0" applyNumberFormat="1" applyFont="1" applyFill="1" applyBorder="1" applyAlignment="1">
      <alignment horizontal="center" vertical="center" wrapText="1"/>
    </xf>
    <xf numFmtId="0" fontId="32" fillId="2" borderId="1" xfId="0" applyFont="1" applyFill="1" applyBorder="1" applyAlignment="1">
      <alignment horizontal="center" vertical="center"/>
    </xf>
    <xf numFmtId="0" fontId="32" fillId="2" borderId="1" xfId="0" applyFont="1" applyFill="1" applyBorder="1" applyAlignment="1">
      <alignment horizontal="left" vertical="center" wrapText="1"/>
    </xf>
    <xf numFmtId="0" fontId="3" fillId="2" borderId="0" xfId="0" applyFont="1" applyFill="1" applyBorder="1" applyAlignment="1">
      <alignment vertical="center" wrapText="1"/>
    </xf>
    <xf numFmtId="0" fontId="32" fillId="2" borderId="1" xfId="0" applyFont="1" applyFill="1" applyBorder="1" applyAlignment="1">
      <alignment vertical="center" wrapText="1"/>
    </xf>
    <xf numFmtId="164" fontId="32" fillId="2" borderId="1" xfId="1" applyNumberFormat="1" applyFont="1" applyFill="1" applyBorder="1" applyAlignment="1">
      <alignment vertical="center" wrapText="1"/>
    </xf>
    <xf numFmtId="0" fontId="32" fillId="2" borderId="1" xfId="0" applyFont="1" applyFill="1" applyBorder="1" applyAlignment="1">
      <alignment horizontal="center" vertical="center" wrapText="1"/>
    </xf>
    <xf numFmtId="0" fontId="29" fillId="2" borderId="0"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164" fontId="35" fillId="2" borderId="0" xfId="1" applyNumberFormat="1" applyFont="1" applyFill="1" applyBorder="1" applyAlignment="1">
      <alignment vertical="center"/>
    </xf>
    <xf numFmtId="0" fontId="35" fillId="2" borderId="0" xfId="0" applyFont="1" applyFill="1" applyBorder="1" applyAlignment="1">
      <alignment vertical="center"/>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164" fontId="4" fillId="2" borderId="0" xfId="1" applyNumberFormat="1" applyFont="1" applyFill="1" applyBorder="1" applyAlignment="1">
      <alignment vertical="center"/>
    </xf>
    <xf numFmtId="0" fontId="32" fillId="2" borderId="1" xfId="2" applyFont="1" applyFill="1" applyBorder="1" applyAlignment="1">
      <alignment horizontal="justify" vertical="center" wrapText="1"/>
    </xf>
    <xf numFmtId="0" fontId="30" fillId="2" borderId="0" xfId="0" applyFont="1" applyFill="1" applyBorder="1" applyAlignment="1">
      <alignment horizontal="center" vertical="center"/>
    </xf>
    <xf numFmtId="0" fontId="32" fillId="2" borderId="1" xfId="0" applyFont="1" applyFill="1" applyBorder="1" applyAlignment="1">
      <alignment horizontal="left" vertical="center"/>
    </xf>
    <xf numFmtId="0" fontId="33" fillId="2" borderId="1" xfId="0" applyFont="1" applyFill="1" applyBorder="1" applyAlignment="1">
      <alignment horizontal="justify" vertical="center" wrapText="1"/>
    </xf>
    <xf numFmtId="164" fontId="2" fillId="2" borderId="1" xfId="1" applyNumberFormat="1" applyFont="1" applyFill="1" applyBorder="1" applyAlignment="1">
      <alignment vertical="center" wrapText="1"/>
    </xf>
    <xf numFmtId="0" fontId="4" fillId="2" borderId="1" xfId="0" applyFont="1" applyFill="1" applyBorder="1" applyAlignment="1">
      <alignment horizontal="center" vertical="center" wrapText="1"/>
    </xf>
    <xf numFmtId="164" fontId="4" fillId="2" borderId="1" xfId="1" applyNumberFormat="1" applyFont="1" applyFill="1" applyBorder="1" applyAlignment="1">
      <alignment vertical="center" wrapText="1"/>
    </xf>
    <xf numFmtId="0" fontId="3"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9" fillId="2" borderId="0" xfId="0" applyFont="1" applyFill="1" applyBorder="1" applyAlignment="1">
      <alignment horizontal="center" vertical="center"/>
    </xf>
    <xf numFmtId="164" fontId="35" fillId="2" borderId="0" xfId="0" applyNumberFormat="1" applyFont="1" applyFill="1" applyBorder="1" applyAlignment="1">
      <alignment vertical="center"/>
    </xf>
    <xf numFmtId="164" fontId="29" fillId="2" borderId="0" xfId="1" applyNumberFormat="1" applyFont="1" applyFill="1" applyBorder="1" applyAlignment="1">
      <alignment vertical="center"/>
    </xf>
    <xf numFmtId="164" fontId="3" fillId="2" borderId="0" xfId="1" applyNumberFormat="1" applyFont="1" applyFill="1" applyBorder="1" applyAlignment="1">
      <alignment vertical="center"/>
    </xf>
    <xf numFmtId="164" fontId="4" fillId="2" borderId="0" xfId="0" applyNumberFormat="1" applyFont="1" applyFill="1" applyBorder="1" applyAlignment="1">
      <alignment vertical="center"/>
    </xf>
    <xf numFmtId="0" fontId="32" fillId="2" borderId="1" xfId="0" applyFont="1" applyFill="1" applyBorder="1" applyAlignment="1">
      <alignment horizontal="justify" vertical="center" wrapText="1"/>
    </xf>
    <xf numFmtId="0" fontId="2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31" fillId="2" borderId="1" xfId="0" applyFont="1" applyFill="1" applyBorder="1" applyAlignment="1">
      <alignment horizontal="center" vertical="center" wrapText="1"/>
    </xf>
    <xf numFmtId="164" fontId="31" fillId="2" borderId="1" xfId="1" applyNumberFormat="1"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1" fillId="2" borderId="0" xfId="0" applyFont="1" applyFill="1" applyBorder="1" applyAlignment="1">
      <alignment horizontal="center" vertical="center"/>
    </xf>
    <xf numFmtId="164" fontId="20" fillId="2" borderId="0" xfId="1" applyNumberFormat="1" applyFont="1" applyFill="1" applyAlignment="1">
      <alignment horizontal="left" vertical="center" wrapText="1"/>
    </xf>
    <xf numFmtId="164" fontId="11" fillId="2" borderId="0" xfId="1" applyNumberFormat="1" applyFont="1" applyFill="1" applyBorder="1" applyAlignment="1">
      <alignment horizontal="center" vertical="center" wrapText="1"/>
    </xf>
    <xf numFmtId="164" fontId="20" fillId="2" borderId="0" xfId="1" quotePrefix="1" applyNumberFormat="1" applyFont="1" applyFill="1" applyBorder="1" applyAlignment="1">
      <alignment horizontal="right" vertical="center" wrapText="1"/>
    </xf>
    <xf numFmtId="164" fontId="20" fillId="2" borderId="0" xfId="1" applyNumberFormat="1" applyFont="1" applyFill="1" applyBorder="1" applyAlignment="1">
      <alignment horizontal="right" vertical="center" wrapText="1"/>
    </xf>
    <xf numFmtId="165" fontId="11" fillId="2"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27" fillId="2" borderId="0" xfId="0" applyNumberFormat="1" applyFont="1" applyFill="1" applyBorder="1" applyAlignment="1">
      <alignment horizontal="left" vertical="center" wrapText="1"/>
    </xf>
    <xf numFmtId="165" fontId="11" fillId="2" borderId="0" xfId="0" applyNumberFormat="1" applyFont="1" applyFill="1" applyBorder="1" applyAlignment="1">
      <alignment horizontal="left" vertical="center" wrapText="1"/>
    </xf>
    <xf numFmtId="164" fontId="19" fillId="2" borderId="0" xfId="1" applyNumberFormat="1" applyFont="1" applyFill="1" applyBorder="1" applyAlignment="1">
      <alignment horizontal="right" vertical="center" wrapText="1"/>
    </xf>
    <xf numFmtId="164" fontId="11" fillId="2" borderId="0" xfId="1" applyNumberFormat="1" applyFont="1" applyFill="1" applyBorder="1" applyAlignment="1">
      <alignment horizontal="left" vertical="center" wrapText="1"/>
    </xf>
    <xf numFmtId="165" fontId="9" fillId="2" borderId="7"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165" fontId="11" fillId="2" borderId="5" xfId="0" applyNumberFormat="1" applyFont="1" applyFill="1" applyBorder="1" applyAlignment="1">
      <alignment horizontal="center" vertical="center" wrapText="1"/>
    </xf>
    <xf numFmtId="165" fontId="11" fillId="2" borderId="8" xfId="0" applyNumberFormat="1" applyFont="1" applyFill="1" applyBorder="1" applyAlignment="1">
      <alignment horizontal="center" vertical="center" wrapText="1"/>
    </xf>
    <xf numFmtId="165" fontId="11" fillId="2" borderId="9" xfId="0" applyNumberFormat="1"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2"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3" fontId="11" fillId="2" borderId="9" xfId="0" applyNumberFormat="1"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6</xdr:col>
      <xdr:colOff>0</xdr:colOff>
      <xdr:row>2</xdr:row>
      <xdr:rowOff>0</xdr:rowOff>
    </xdr:to>
    <xdr:cxnSp macro="">
      <xdr:nvCxnSpPr>
        <xdr:cNvPr id="5" name="Straight Connector 4"/>
        <xdr:cNvCxnSpPr/>
      </xdr:nvCxnSpPr>
      <xdr:spPr>
        <a:xfrm>
          <a:off x="5400675" y="447675"/>
          <a:ext cx="2085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1981200</xdr:colOff>
      <xdr:row>5</xdr:row>
      <xdr:rowOff>19050</xdr:rowOff>
    </xdr:from>
    <xdr:to>
      <xdr:col>3</xdr:col>
      <xdr:colOff>371475</xdr:colOff>
      <xdr:row>5</xdr:row>
      <xdr:rowOff>19050</xdr:rowOff>
    </xdr:to>
    <xdr:cxnSp macro="">
      <xdr:nvCxnSpPr>
        <xdr:cNvPr id="14" name="Straight Connector 13"/>
        <xdr:cNvCxnSpPr/>
      </xdr:nvCxnSpPr>
      <xdr:spPr>
        <a:xfrm>
          <a:off x="2314575" y="971550"/>
          <a:ext cx="15430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nnhiv6\Documents\Zalo%20Received%20Files\Zalo%20Received%20Files\bao%20cao%20g&#7917;i%20G&#272;%20xet%20duyet%20sl%20in%20an\PHU%20LUC%20KEM%20THEO%20BAO%20CAO%20in%20an%20THU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ẢNG TK LƯỢNG SD NĂM 2022"/>
      <sheetName val="Tính giá TT"/>
      <sheetName val="Sheet3"/>
      <sheetName val="DANH MỤC IN VƯỢT, BÙ ĐẮP"/>
      <sheetName val="Sheet1"/>
      <sheetName val="Sheet2"/>
      <sheetName val="Sheet4"/>
      <sheetName val="Danh mục mới"/>
      <sheetName val="c Nhiều gửi"/>
      <sheetName val="SL in 2024 c Nhiều gửi"/>
      <sheetName val="Sheet7"/>
    </sheetNames>
    <sheetDataSet>
      <sheetData sheetId="0"/>
      <sheetData sheetId="1"/>
      <sheetData sheetId="2"/>
      <sheetData sheetId="3"/>
      <sheetData sheetId="4"/>
      <sheetData sheetId="5"/>
      <sheetData sheetId="6">
        <row r="7">
          <cell r="B7" t="str">
            <v>Bảng cam kết thông tin cần biết về tiêm chủng VGB sơ sinh</v>
          </cell>
          <cell r="C7" t="str">
            <v>Tờ</v>
          </cell>
          <cell r="D7" t="str">
            <v>21X30cm</v>
          </cell>
          <cell r="E7">
            <v>6000</v>
          </cell>
        </row>
        <row r="8">
          <cell r="B8" t="str">
            <v>Bạn nên làm gì khi bị hội chứng quá kích buồng trứng</v>
          </cell>
          <cell r="C8" t="str">
            <v>Tờ</v>
          </cell>
          <cell r="D8" t="str">
            <v>21X30cm</v>
          </cell>
          <cell r="E8">
            <v>500</v>
          </cell>
        </row>
        <row r="9">
          <cell r="B9" t="str">
            <v>Bảng kiểm an toàn phẫu thuật</v>
          </cell>
          <cell r="C9" t="str">
            <v>Tờ</v>
          </cell>
          <cell r="D9" t="str">
            <v>21X30cm</v>
          </cell>
          <cell r="E9">
            <v>8000</v>
          </cell>
        </row>
        <row r="10">
          <cell r="B10" t="str">
            <v>Bảng kiểm chăm sóc người bệnh toàn diện cấp 1,2</v>
          </cell>
          <cell r="C10" t="str">
            <v>Tờ</v>
          </cell>
          <cell r="D10" t="str">
            <v>21X30cm</v>
          </cell>
          <cell r="E10">
            <v>22850</v>
          </cell>
        </row>
        <row r="11">
          <cell r="B11" t="str">
            <v>Bảng kiểm đánh giá chất lượng Hồ sơ bệnh án</v>
          </cell>
          <cell r="C11" t="str">
            <v>Tờ</v>
          </cell>
          <cell r="D11" t="str">
            <v>21X30cm</v>
          </cell>
          <cell r="E11">
            <v>432</v>
          </cell>
        </row>
        <row r="12">
          <cell r="B12" t="str">
            <v>Bảng kiểm dùng cho người bệnh trước PT</v>
          </cell>
          <cell r="C12" t="str">
            <v>Tờ</v>
          </cell>
          <cell r="D12" t="str">
            <v>21X30cm</v>
          </cell>
          <cell r="E12">
            <v>18800</v>
          </cell>
        </row>
        <row r="13">
          <cell r="B13" t="str">
            <v>Bảng kiểm giám sát vệ sinh phòng mổ</v>
          </cell>
          <cell r="C13" t="str">
            <v>Tờ</v>
          </cell>
          <cell r="D13" t="str">
            <v>21X30cm</v>
          </cell>
          <cell r="E13">
            <v>100</v>
          </cell>
        </row>
        <row r="14">
          <cell r="B14" t="str">
            <v>Bảng kiểm phòng mổ</v>
          </cell>
          <cell r="C14" t="str">
            <v>Tờ</v>
          </cell>
          <cell r="D14" t="str">
            <v>21X30cm</v>
          </cell>
          <cell r="E14">
            <v>1000</v>
          </cell>
        </row>
        <row r="15">
          <cell r="B15" t="str">
            <v>Bảng kiểm quy trình thay băng vết mổ/VT sạch</v>
          </cell>
          <cell r="C15" t="str">
            <v>Tờ</v>
          </cell>
          <cell r="D15" t="str">
            <v>21X30cm</v>
          </cell>
          <cell r="E15">
            <v>2000</v>
          </cell>
        </row>
        <row r="16">
          <cell r="B16" t="str">
            <v>Bảng kiểm thực hiện kiểm tra, đối chiếu trước khi cung cấp dịch vụ cho người bệnh</v>
          </cell>
          <cell r="C16" t="str">
            <v>Tờ</v>
          </cell>
          <cell r="D16" t="str">
            <v>21X30cm</v>
          </cell>
          <cell r="E16">
            <v>600</v>
          </cell>
        </row>
        <row r="17">
          <cell r="B17" t="str">
            <v>Bảng kiểm tiêm chủng đối với trẻ &gt; 1 tháng tuổi</v>
          </cell>
          <cell r="C17" t="str">
            <v>Tờ</v>
          </cell>
          <cell r="D17" t="str">
            <v>15x21cm</v>
          </cell>
          <cell r="E17">
            <v>20000</v>
          </cell>
        </row>
        <row r="18">
          <cell r="B18" t="str">
            <v>Bảng kiểm tiêm chủng đối với trẻ sơ sinh</v>
          </cell>
          <cell r="C18" t="str">
            <v>Tờ</v>
          </cell>
          <cell r="D18" t="str">
            <v>15x21cm</v>
          </cell>
          <cell r="E18">
            <v>41500</v>
          </cell>
        </row>
        <row r="19">
          <cell r="B19" t="str">
            <v>Bảng kiểm trước chụp MRI</v>
          </cell>
          <cell r="C19" t="str">
            <v>Tờ</v>
          </cell>
          <cell r="D19" t="str">
            <v>21X30cm</v>
          </cell>
          <cell r="E19">
            <v>350</v>
          </cell>
        </row>
        <row r="20">
          <cell r="B20" t="str">
            <v>Bảng kiểm trước và sau lọc</v>
          </cell>
          <cell r="C20" t="str">
            <v>Tờ</v>
          </cell>
          <cell r="D20" t="str">
            <v>21X30cm</v>
          </cell>
          <cell r="E20">
            <v>200</v>
          </cell>
        </row>
        <row r="21">
          <cell r="B21" t="str">
            <v>Bảng theo dõi sử dụng giường bệnh</v>
          </cell>
          <cell r="C21" t="str">
            <v>Tờ</v>
          </cell>
          <cell r="D21" t="str">
            <v>21X30cm</v>
          </cell>
          <cell r="E21">
            <v>64300</v>
          </cell>
        </row>
        <row r="22">
          <cell r="B22" t="str">
            <v>Bảng thông tin dành cho người bệnh trước và sau phẫu thuật</v>
          </cell>
          <cell r="C22" t="str">
            <v>Tờ</v>
          </cell>
          <cell r="D22" t="str">
            <v>21X30cm</v>
          </cell>
          <cell r="E22">
            <v>5000</v>
          </cell>
        </row>
        <row r="23">
          <cell r="B23" t="str">
            <v>Bảng thông tin tư vấn nuôi con bằng sữa mẹ</v>
          </cell>
          <cell r="C23" t="str">
            <v>Tờ</v>
          </cell>
          <cell r="D23" t="str">
            <v>21X30cm</v>
          </cell>
          <cell r="E23">
            <v>6000</v>
          </cell>
        </row>
        <row r="24">
          <cell r="B24" t="str">
            <v>Bệnh án Mắt</v>
          </cell>
          <cell r="C24" t="str">
            <v>Tờ</v>
          </cell>
          <cell r="D24" t="str">
            <v>30x40cm</v>
          </cell>
          <cell r="E24">
            <v>100</v>
          </cell>
        </row>
        <row r="25">
          <cell r="B25" t="str">
            <v>Bệnh án ngoại khoa</v>
          </cell>
          <cell r="C25" t="str">
            <v>Tờ</v>
          </cell>
          <cell r="D25" t="str">
            <v>30x40cm</v>
          </cell>
          <cell r="E25">
            <v>3500</v>
          </cell>
        </row>
        <row r="26">
          <cell r="B26" t="str">
            <v>Bệnh án nhi khoa</v>
          </cell>
          <cell r="C26" t="str">
            <v>Tờ</v>
          </cell>
          <cell r="D26" t="str">
            <v>30x40cm</v>
          </cell>
          <cell r="E26">
            <v>21500</v>
          </cell>
        </row>
        <row r="27">
          <cell r="B27" t="str">
            <v>Bệnh án nội khoa</v>
          </cell>
          <cell r="C27" t="str">
            <v>Tờ</v>
          </cell>
          <cell r="D27" t="str">
            <v>30x40cm</v>
          </cell>
          <cell r="E27">
            <v>1500</v>
          </cell>
        </row>
        <row r="28">
          <cell r="B28" t="str">
            <v>Bệnh án phá thai</v>
          </cell>
          <cell r="C28" t="str">
            <v>Tờ</v>
          </cell>
          <cell r="D28" t="str">
            <v>21X30cm</v>
          </cell>
          <cell r="E28">
            <v>1000</v>
          </cell>
        </row>
        <row r="29">
          <cell r="B29" t="str">
            <v>Bệnh án phụ khoa</v>
          </cell>
          <cell r="C29" t="str">
            <v>Tờ</v>
          </cell>
          <cell r="D29" t="str">
            <v>30x40cm</v>
          </cell>
          <cell r="E29">
            <v>6600</v>
          </cell>
        </row>
        <row r="30">
          <cell r="B30" t="str">
            <v>Bệnh án RHM</v>
          </cell>
          <cell r="C30" t="str">
            <v>Tờ</v>
          </cell>
          <cell r="D30" t="str">
            <v>30x40cm</v>
          </cell>
          <cell r="E30">
            <v>700</v>
          </cell>
        </row>
        <row r="31">
          <cell r="B31" t="str">
            <v>Bệnh án sản khoa</v>
          </cell>
          <cell r="C31" t="str">
            <v>Tờ</v>
          </cell>
          <cell r="D31" t="str">
            <v>30x40cm</v>
          </cell>
          <cell r="E31">
            <v>18000</v>
          </cell>
        </row>
        <row r="32">
          <cell r="B32" t="str">
            <v>Bệnh án sơ sinh</v>
          </cell>
          <cell r="C32" t="str">
            <v>Tờ</v>
          </cell>
          <cell r="D32" t="str">
            <v>30x40cm</v>
          </cell>
          <cell r="E32">
            <v>6000</v>
          </cell>
        </row>
        <row r="33">
          <cell r="B33" t="str">
            <v>Bệnh án Tai - Mũi - Họng</v>
          </cell>
          <cell r="C33" t="str">
            <v>Tờ</v>
          </cell>
          <cell r="D33" t="str">
            <v>30x40cm</v>
          </cell>
          <cell r="E33">
            <v>700</v>
          </cell>
        </row>
        <row r="34">
          <cell r="B34" t="str">
            <v>Bệnh án TCM</v>
          </cell>
          <cell r="C34" t="str">
            <v>Tờ</v>
          </cell>
          <cell r="D34" t="str">
            <v>30x40cm</v>
          </cell>
          <cell r="E34">
            <v>1000</v>
          </cell>
        </row>
        <row r="35">
          <cell r="B35" t="str">
            <v>Bì đựng phim MRI 37x50</v>
          </cell>
          <cell r="C35" t="str">
            <v>Cái</v>
          </cell>
          <cell r="D35" t="str">
            <v>21X30cm</v>
          </cell>
          <cell r="E35">
            <v>1800</v>
          </cell>
        </row>
        <row r="36">
          <cell r="B36" t="str">
            <v>Bì đựng X-Quang 27x35</v>
          </cell>
          <cell r="C36" t="str">
            <v>Cái</v>
          </cell>
          <cell r="D36" t="str">
            <v>21X30cm</v>
          </cell>
          <cell r="E36">
            <v>30000</v>
          </cell>
        </row>
        <row r="37">
          <cell r="B37" t="str">
            <v>Bì Thư Lớn (bìa dày)</v>
          </cell>
          <cell r="C37" t="str">
            <v>cái</v>
          </cell>
          <cell r="E37">
            <v>1000</v>
          </cell>
        </row>
        <row r="38">
          <cell r="B38" t="str">
            <v>Bì thư nhỏ (bìa dày)</v>
          </cell>
          <cell r="C38" t="str">
            <v>Cái</v>
          </cell>
          <cell r="D38" t="str">
            <v>22*12cm</v>
          </cell>
          <cell r="E38">
            <v>3000</v>
          </cell>
        </row>
        <row r="39">
          <cell r="B39" t="str">
            <v>Bì thư trung (bìa dày)</v>
          </cell>
          <cell r="C39" t="str">
            <v>cái</v>
          </cell>
          <cell r="E39">
            <v>1000</v>
          </cell>
        </row>
        <row r="40">
          <cell r="B40" t="str">
            <v>Bìa HSBA sơ sinh vàng (giấy Roky)</v>
          </cell>
          <cell r="C40" t="str">
            <v>Cái</v>
          </cell>
          <cell r="D40" t="str">
            <v>30x40cm</v>
          </cell>
          <cell r="E40">
            <v>4300</v>
          </cell>
        </row>
        <row r="41">
          <cell r="B41" t="str">
            <v>Bìa HSBA sơ sinh xanh (giấy Roky)</v>
          </cell>
          <cell r="C41" t="str">
            <v>Cái</v>
          </cell>
          <cell r="D41" t="str">
            <v>30x40cm</v>
          </cell>
          <cell r="E41">
            <v>4200</v>
          </cell>
        </row>
        <row r="42">
          <cell r="B42" t="str">
            <v>Bìa HSBA xanh lá (giấy Roky)</v>
          </cell>
          <cell r="C42" t="str">
            <v>Cái</v>
          </cell>
          <cell r="D42" t="str">
            <v>30x40cm</v>
          </cell>
          <cell r="E42">
            <v>54300</v>
          </cell>
        </row>
        <row r="43">
          <cell r="B43" t="str">
            <v>Biên bản tư vấn giữa tua trực và người nhà</v>
          </cell>
          <cell r="C43" t="str">
            <v>tờ</v>
          </cell>
          <cell r="D43" t="str">
            <v>21X30cm</v>
          </cell>
          <cell r="E43">
            <v>3200</v>
          </cell>
        </row>
        <row r="44">
          <cell r="B44" t="str">
            <v>Biểu đồ chuyển dạ</v>
          </cell>
          <cell r="C44" t="str">
            <v>Tờ</v>
          </cell>
          <cell r="D44" t="str">
            <v>21X30cm</v>
          </cell>
          <cell r="E44">
            <v>11000</v>
          </cell>
        </row>
        <row r="45">
          <cell r="B45" t="str">
            <v>Cam đoan bơm tinh trùng vào buồng tử cung</v>
          </cell>
          <cell r="C45" t="str">
            <v>Tờ</v>
          </cell>
          <cell r="D45" t="str">
            <v>21X30cm</v>
          </cell>
          <cell r="E45">
            <v>500</v>
          </cell>
        </row>
        <row r="46">
          <cell r="B46" t="str">
            <v>Câu hỏi khảo sát kiến thức lớp học tiền sản</v>
          </cell>
          <cell r="C46" t="str">
            <v>Tờ</v>
          </cell>
          <cell r="D46" t="str">
            <v>21X30cm</v>
          </cell>
          <cell r="E46">
            <v>1700</v>
          </cell>
        </row>
        <row r="47">
          <cell r="B47" t="str">
            <v>Giấy cam đoan phá thai</v>
          </cell>
          <cell r="C47" t="str">
            <v>Tờ</v>
          </cell>
          <cell r="D47" t="str">
            <v>21X30cm</v>
          </cell>
          <cell r="E47">
            <v>500</v>
          </cell>
        </row>
        <row r="48">
          <cell r="B48" t="str">
            <v>Giấy cam đoan PT TT</v>
          </cell>
          <cell r="C48" t="str">
            <v>Tờ</v>
          </cell>
          <cell r="D48" t="str">
            <v>21X30cm</v>
          </cell>
          <cell r="E48">
            <v>27250</v>
          </cell>
        </row>
        <row r="49">
          <cell r="B49" t="str">
            <v>Giấy cam đoan tự nguyện phá thai</v>
          </cell>
          <cell r="C49" t="str">
            <v>Tờ</v>
          </cell>
          <cell r="D49" t="str">
            <v>21X30cm</v>
          </cell>
          <cell r="E49">
            <v>1000</v>
          </cell>
        </row>
        <row r="50">
          <cell r="B50" t="str">
            <v>Giấy cam kết truyền máu</v>
          </cell>
          <cell r="C50" t="str">
            <v>Tờ</v>
          </cell>
          <cell r="D50" t="str">
            <v>21X30cm</v>
          </cell>
          <cell r="E50">
            <v>4100</v>
          </cell>
        </row>
        <row r="51">
          <cell r="B51" t="str">
            <v>Giấy khám chữa bệnh theo yêu cầu</v>
          </cell>
          <cell r="C51" t="str">
            <v>Tờ</v>
          </cell>
          <cell r="D51" t="str">
            <v>21X30cm</v>
          </cell>
          <cell r="E51">
            <v>36800</v>
          </cell>
        </row>
        <row r="52">
          <cell r="B52" t="str">
            <v>Giấy khám sức khỏe đủ 18 tuổi trở lên</v>
          </cell>
          <cell r="C52" t="str">
            <v>Tờ</v>
          </cell>
          <cell r="D52" t="str">
            <v>29,7*42cm</v>
          </cell>
          <cell r="E52">
            <v>2500</v>
          </cell>
        </row>
        <row r="53">
          <cell r="B53" t="str">
            <v>Giấy khám sức khỏe lái xe</v>
          </cell>
          <cell r="C53" t="str">
            <v>Tờ</v>
          </cell>
          <cell r="D53" t="str">
            <v>42x30cm</v>
          </cell>
          <cell r="E53">
            <v>300</v>
          </cell>
        </row>
        <row r="54">
          <cell r="B54" t="str">
            <v>Giấy yêu cầu BS khám, điều trị, phẫu thuật</v>
          </cell>
          <cell r="C54" t="str">
            <v>Tờ</v>
          </cell>
          <cell r="D54" t="str">
            <v>21X30cm</v>
          </cell>
          <cell r="E54">
            <v>200</v>
          </cell>
        </row>
        <row r="55">
          <cell r="B55" t="str">
            <v>Hồ sơ bệnh án phá thai</v>
          </cell>
          <cell r="C55" t="str">
            <v>Tờ</v>
          </cell>
          <cell r="D55" t="str">
            <v>21X30cm</v>
          </cell>
          <cell r="E55">
            <v>1000</v>
          </cell>
        </row>
        <row r="56">
          <cell r="B56" t="str">
            <v>Hướng dẫn dinh dưỡng cho trẻ</v>
          </cell>
          <cell r="C56" t="str">
            <v>Tờ</v>
          </cell>
          <cell r="D56" t="str">
            <v>21X30cm</v>
          </cell>
          <cell r="E56">
            <v>1200</v>
          </cell>
        </row>
        <row r="57">
          <cell r="B57" t="str">
            <v>Hướng dẫn khách hàng theo dõi phá thai bằng thuốc</v>
          </cell>
          <cell r="C57" t="str">
            <v>Tờ</v>
          </cell>
          <cell r="D57" t="str">
            <v>21X30cm</v>
          </cell>
          <cell r="E57">
            <v>1000</v>
          </cell>
        </row>
        <row r="58">
          <cell r="B58" t="str">
            <v xml:space="preserve">Tờ rơi tư vấn chế độ ăn </v>
          </cell>
          <cell r="C58" t="str">
            <v>Tờ</v>
          </cell>
          <cell r="D58" t="str">
            <v>21X30cm</v>
          </cell>
          <cell r="E58">
            <v>2000</v>
          </cell>
        </row>
        <row r="59">
          <cell r="B59" t="str">
            <v>Kết quả xét nghiệm (hiếm muộn)</v>
          </cell>
          <cell r="C59" t="str">
            <v>Tờ</v>
          </cell>
          <cell r="D59" t="str">
            <v>21X30cm</v>
          </cell>
          <cell r="E59">
            <v>500</v>
          </cell>
        </row>
        <row r="60">
          <cell r="B60" t="str">
            <v>Sổ lệnh điều xe</v>
          </cell>
          <cell r="C60" t="str">
            <v>Quyển</v>
          </cell>
          <cell r="D60" t="str">
            <v>21X30cm</v>
          </cell>
          <cell r="E60">
            <v>10</v>
          </cell>
        </row>
        <row r="61">
          <cell r="B61" t="str">
            <v>Mẫu đơn đề nghị cấp lại giấy chứng sinh</v>
          </cell>
          <cell r="C61" t="str">
            <v>Tờ</v>
          </cell>
          <cell r="D61" t="str">
            <v>21X30cm</v>
          </cell>
          <cell r="E61">
            <v>240</v>
          </cell>
        </row>
        <row r="62">
          <cell r="B62" t="str">
            <v>Nhãn chai 250ml hấp tiệt trùng</v>
          </cell>
          <cell r="C62" t="str">
            <v>Tờ</v>
          </cell>
          <cell r="D62" t="str">
            <v>6*13cm</v>
          </cell>
          <cell r="E62">
            <v>5000</v>
          </cell>
        </row>
        <row r="63">
          <cell r="B63" t="str">
            <v>Nhãn nước cất đóng chai 500ml</v>
          </cell>
          <cell r="C63" t="str">
            <v>Tờ</v>
          </cell>
          <cell r="D63" t="str">
            <v>9*16cm</v>
          </cell>
          <cell r="E63">
            <v>5000</v>
          </cell>
        </row>
        <row r="64">
          <cell r="B64" t="str">
            <v>Phiếu ăn( Hỗ trợ tiền ăn nghèo)</v>
          </cell>
          <cell r="C64" t="str">
            <v>Quyển</v>
          </cell>
          <cell r="D64" t="str">
            <v>21x10cm</v>
          </cell>
          <cell r="E64">
            <v>500</v>
          </cell>
        </row>
        <row r="65">
          <cell r="B65" t="str">
            <v>Phiếu báo cáo mắc hoặc nghi ngờ NKBV</v>
          </cell>
          <cell r="C65" t="str">
            <v>Tờ</v>
          </cell>
          <cell r="D65" t="str">
            <v>21X30cm</v>
          </cell>
          <cell r="E65">
            <v>300</v>
          </cell>
        </row>
        <row r="66">
          <cell r="B66" t="str">
            <v>Phiếu chăm sóc</v>
          </cell>
          <cell r="C66" t="str">
            <v>Tờ</v>
          </cell>
          <cell r="D66" t="str">
            <v>21X30cm</v>
          </cell>
          <cell r="E66">
            <v>121300</v>
          </cell>
        </row>
        <row r="67">
          <cell r="B67" t="str">
            <v>Phiếu chăm sóc cấp 2 (A4)</v>
          </cell>
          <cell r="C67" t="str">
            <v>Tờ</v>
          </cell>
          <cell r="D67" t="str">
            <v>21X30cm</v>
          </cell>
          <cell r="E67">
            <v>25300</v>
          </cell>
        </row>
        <row r="68">
          <cell r="B68" t="str">
            <v>Phiếu chăm sóc hồi sức sơ sinh (A3)</v>
          </cell>
          <cell r="C68" t="str">
            <v>Tờ</v>
          </cell>
          <cell r="D68" t="str">
            <v>42x30cm</v>
          </cell>
          <cell r="E68">
            <v>5000</v>
          </cell>
        </row>
        <row r="69">
          <cell r="B69" t="str">
            <v>Phiếu chỉ định XN sàng lọc trước sinh</v>
          </cell>
          <cell r="C69" t="str">
            <v>Tờ</v>
          </cell>
          <cell r="D69" t="str">
            <v>21X30cm</v>
          </cell>
          <cell r="E69">
            <v>500</v>
          </cell>
        </row>
        <row r="70">
          <cell r="B70" t="str">
            <v>Phiếu cho ăn của trẻ Sơ sinh</v>
          </cell>
          <cell r="C70" t="str">
            <v>Tờ</v>
          </cell>
          <cell r="D70" t="str">
            <v>21X30cm</v>
          </cell>
          <cell r="E70">
            <v>1000</v>
          </cell>
        </row>
        <row r="71">
          <cell r="B71" t="str">
            <v xml:space="preserve">Phiếu công khai thuốc </v>
          </cell>
          <cell r="C71" t="str">
            <v>Tờ</v>
          </cell>
          <cell r="D71" t="str">
            <v>21X30cm</v>
          </cell>
          <cell r="E71">
            <v>57800</v>
          </cell>
        </row>
        <row r="72">
          <cell r="B72" t="str">
            <v>Phiếu công khai thuốc mẫu khoa khám bệnh</v>
          </cell>
          <cell r="C72" t="str">
            <v>Tờ</v>
          </cell>
          <cell r="D72" t="str">
            <v>21X30cm</v>
          </cell>
          <cell r="E72">
            <v>15000</v>
          </cell>
        </row>
        <row r="73">
          <cell r="B73" t="str">
            <v>Phiếu công khai thuốc (dành cho con) (theo mẫu)</v>
          </cell>
          <cell r="C73" t="str">
            <v>Tờ</v>
          </cell>
          <cell r="D73" t="str">
            <v>21X30cm</v>
          </cell>
          <cell r="E73">
            <v>7000</v>
          </cell>
        </row>
        <row r="74">
          <cell r="B74" t="str">
            <v>Phiếu đăng ký hiến máu tình nguyện</v>
          </cell>
          <cell r="C74" t="str">
            <v>Tờ</v>
          </cell>
          <cell r="D74" t="str">
            <v>21X30cm</v>
          </cell>
          <cell r="E74">
            <v>500</v>
          </cell>
        </row>
        <row r="75">
          <cell r="B75" t="str">
            <v>Phiếu đăng ký khám theo yêu cầu</v>
          </cell>
          <cell r="C75" t="str">
            <v>Tờ</v>
          </cell>
          <cell r="D75" t="str">
            <v>15x21cm</v>
          </cell>
          <cell r="E75">
            <v>500</v>
          </cell>
        </row>
        <row r="76">
          <cell r="B76" t="str">
            <v>Phiếu đăng ký sàng lọc sơ sinh</v>
          </cell>
          <cell r="C76" t="str">
            <v>Tờ</v>
          </cell>
          <cell r="D76" t="str">
            <v>21X30cm</v>
          </cell>
          <cell r="E76">
            <v>26000</v>
          </cell>
        </row>
        <row r="77">
          <cell r="B77" t="str">
            <v>Phiếu đánh giá dinh dưỡng-Phụ nữ không mang thai &gt;18t</v>
          </cell>
          <cell r="C77" t="str">
            <v>Tờ</v>
          </cell>
          <cell r="D77" t="str">
            <v>21X30cm</v>
          </cell>
          <cell r="E77">
            <v>16000</v>
          </cell>
        </row>
        <row r="78">
          <cell r="B78" t="str">
            <v>Phiếu đánh giá dinh dưỡng - Phụ nữ mang thai</v>
          </cell>
          <cell r="C78" t="str">
            <v>Tờ</v>
          </cell>
          <cell r="D78" t="str">
            <v>21X30cm</v>
          </cell>
          <cell r="E78">
            <v>12000</v>
          </cell>
        </row>
        <row r="79">
          <cell r="B79" t="str">
            <v>Phiếu đánh giá dinh dưỡng - Trẻ em nằm viện</v>
          </cell>
          <cell r="C79" t="str">
            <v>Tờ</v>
          </cell>
          <cell r="D79" t="str">
            <v>21X30cm</v>
          </cell>
          <cell r="E79">
            <v>25000</v>
          </cell>
        </row>
        <row r="80">
          <cell r="B80" t="str">
            <v>Phiếu điều dưỡng khoa HSTC - CĐ cấp 1</v>
          </cell>
          <cell r="C80" t="str">
            <v>Tờ</v>
          </cell>
          <cell r="D80" t="str">
            <v>42x30cm</v>
          </cell>
          <cell r="E80">
            <v>1000</v>
          </cell>
        </row>
        <row r="81">
          <cell r="B81" t="str">
            <v>Phiếu Điều dưỡng (theo mẫu A3)</v>
          </cell>
          <cell r="C81" t="str">
            <v>Tờ</v>
          </cell>
          <cell r="D81" t="str">
            <v>42x30cm</v>
          </cell>
          <cell r="E81">
            <v>8000</v>
          </cell>
        </row>
        <row r="82">
          <cell r="B82" t="str">
            <v>Phiếu gây mê hồi sức</v>
          </cell>
          <cell r="C82" t="str">
            <v>Tờ</v>
          </cell>
          <cell r="D82" t="str">
            <v>21X30cm</v>
          </cell>
          <cell r="E82">
            <v>8000</v>
          </cell>
        </row>
        <row r="83">
          <cell r="B83" t="str">
            <v>Phiếu giám sát tuân thủ vệ sinh tay</v>
          </cell>
          <cell r="C83" t="str">
            <v>Tờ</v>
          </cell>
          <cell r="D83" t="str">
            <v>21X30cm</v>
          </cell>
          <cell r="E83">
            <v>1000</v>
          </cell>
        </row>
        <row r="84">
          <cell r="B84" t="str">
            <v>Phiếu giám sát VST ngoại khoa</v>
          </cell>
          <cell r="C84" t="str">
            <v>Tờ</v>
          </cell>
          <cell r="D84" t="str">
            <v>21X30cm</v>
          </cell>
          <cell r="E84">
            <v>300</v>
          </cell>
        </row>
        <row r="85">
          <cell r="B85" t="str">
            <v>Phiếu giới thiệu các dịch vụ tại bệnh viện</v>
          </cell>
          <cell r="C85" t="str">
            <v>Tờ</v>
          </cell>
          <cell r="D85" t="str">
            <v>21X30cm</v>
          </cell>
          <cell r="E85">
            <v>6000</v>
          </cell>
        </row>
        <row r="86">
          <cell r="B86" t="str">
            <v>Phiếu họ và tên bệnh nhân trước và sau IUI</v>
          </cell>
          <cell r="C86" t="str">
            <v>Tờ</v>
          </cell>
          <cell r="D86" t="str">
            <v>15x21cm</v>
          </cell>
          <cell r="E86">
            <v>300</v>
          </cell>
        </row>
        <row r="87">
          <cell r="B87" t="str">
            <v>Phiếu hướng dẫn phòng ngừa NKH</v>
          </cell>
          <cell r="C87" t="str">
            <v>Tờ</v>
          </cell>
          <cell r="D87" t="str">
            <v>21X30cm</v>
          </cell>
          <cell r="E87">
            <v>500</v>
          </cell>
        </row>
        <row r="88">
          <cell r="B88" t="str">
            <v>Phiếu hướng dẫn phòng ngừa NKVM</v>
          </cell>
          <cell r="C88" t="str">
            <v>Tờ</v>
          </cell>
          <cell r="D88" t="str">
            <v>21X30cm</v>
          </cell>
          <cell r="E88">
            <v>1500</v>
          </cell>
        </row>
        <row r="89">
          <cell r="B89" t="str">
            <v>Phiếu hướng dẫn phòng ngừa VPBV</v>
          </cell>
          <cell r="C89" t="str">
            <v>Tờ</v>
          </cell>
          <cell r="D89" t="str">
            <v>21X30cm</v>
          </cell>
          <cell r="E89">
            <v>300</v>
          </cell>
        </row>
        <row r="90">
          <cell r="B90" t="str">
            <v>Phiếu khách hàng sử dụng thuốc cấy tránh thai</v>
          </cell>
          <cell r="C90" t="str">
            <v>Tờ</v>
          </cell>
          <cell r="D90" t="str">
            <v>15x21cm</v>
          </cell>
          <cell r="E90">
            <v>500</v>
          </cell>
        </row>
        <row r="91">
          <cell r="B91" t="str">
            <v>Phiếu khám tiền mê (theo mẫu)</v>
          </cell>
          <cell r="C91" t="str">
            <v>Tờ</v>
          </cell>
          <cell r="D91" t="str">
            <v>21X30cm</v>
          </cell>
          <cell r="E91">
            <v>8000</v>
          </cell>
        </row>
        <row r="92">
          <cell r="B92" t="str">
            <v>Phiếu khám trẻ sơ sinh</v>
          </cell>
          <cell r="C92" t="str">
            <v>Tờ</v>
          </cell>
          <cell r="D92" t="str">
            <v>21X30cm</v>
          </cell>
          <cell r="E92">
            <v>14000</v>
          </cell>
        </row>
        <row r="93">
          <cell r="B93" t="str">
            <v>Phiếu khảo sát về công tác hướng dẫn, tư vấn - GDSK cho người bệnh, người nhà người bệnh</v>
          </cell>
          <cell r="C93" t="str">
            <v>Tờ</v>
          </cell>
          <cell r="D93" t="str">
            <v>21X30cm</v>
          </cell>
          <cell r="E93">
            <v>19300</v>
          </cell>
        </row>
        <row r="94">
          <cell r="B94" t="str">
            <v>Phiếu khảo sát người mẹ sinh con tại BV</v>
          </cell>
          <cell r="C94" t="str">
            <v>Tờ</v>
          </cell>
          <cell r="D94" t="str">
            <v>21X30cm</v>
          </cell>
          <cell r="E94">
            <v>400</v>
          </cell>
        </row>
        <row r="95">
          <cell r="B95" t="str">
            <v>Phiếu khảo sát thực hành NCBSM</v>
          </cell>
          <cell r="C95" t="str">
            <v>Tờ</v>
          </cell>
          <cell r="D95" t="str">
            <v>21X30cm</v>
          </cell>
          <cell r="E95">
            <v>400</v>
          </cell>
        </row>
        <row r="96">
          <cell r="B96" t="str">
            <v>Phiếu khảo sát ý kiến người bệnh ngoại trú</v>
          </cell>
          <cell r="C96" t="str">
            <v>Tờ</v>
          </cell>
          <cell r="D96" t="str">
            <v>21X30cm</v>
          </cell>
          <cell r="E96">
            <v>400</v>
          </cell>
        </row>
        <row r="97">
          <cell r="B97" t="str">
            <v>Phiếu khảo sát ý kiến người bệnh nội trú</v>
          </cell>
          <cell r="C97" t="str">
            <v>Tờ</v>
          </cell>
          <cell r="D97" t="str">
            <v>21X30cm</v>
          </cell>
          <cell r="E97">
            <v>400</v>
          </cell>
        </row>
        <row r="98">
          <cell r="B98" t="str">
            <v>Phiếu khảo sát ý kiến nhân viên y tế</v>
          </cell>
          <cell r="C98" t="str">
            <v>Tờ</v>
          </cell>
          <cell r="D98" t="str">
            <v>21X30cm</v>
          </cell>
          <cell r="E98">
            <v>600</v>
          </cell>
        </row>
        <row r="99">
          <cell r="B99" t="str">
            <v>Phiếu kiểm tra công tác KSNK</v>
          </cell>
          <cell r="C99" t="str">
            <v>Tờ</v>
          </cell>
          <cell r="D99" t="str">
            <v>21X30cm</v>
          </cell>
          <cell r="E99">
            <v>500</v>
          </cell>
        </row>
        <row r="100">
          <cell r="B100" t="str">
            <v>Phiếu lẻ</v>
          </cell>
          <cell r="C100" t="str">
            <v>Tờ</v>
          </cell>
          <cell r="D100" t="str">
            <v>15x21cm</v>
          </cell>
          <cell r="E100">
            <v>20000</v>
          </cell>
        </row>
        <row r="101">
          <cell r="B101" t="str">
            <v>Phiếu pha dịch truyền (theo mẫu)</v>
          </cell>
          <cell r="C101" t="str">
            <v>Tờ</v>
          </cell>
          <cell r="D101" t="str">
            <v>9x16cm</v>
          </cell>
          <cell r="E101">
            <v>4300</v>
          </cell>
        </row>
        <row r="102">
          <cell r="B102" t="str">
            <v>Phiếu sơ kết 15 ngày điều trị</v>
          </cell>
          <cell r="C102" t="str">
            <v>Tờ</v>
          </cell>
          <cell r="D102" t="str">
            <v>21X30cm</v>
          </cell>
          <cell r="E102">
            <v>1600</v>
          </cell>
        </row>
        <row r="103">
          <cell r="B103" t="str">
            <v>Phiếu theo dõi - chăm sóc</v>
          </cell>
          <cell r="C103" t="str">
            <v>Tờ</v>
          </cell>
          <cell r="D103" t="str">
            <v>21X30cm</v>
          </cell>
          <cell r="E103">
            <v>63000</v>
          </cell>
        </row>
        <row r="104">
          <cell r="B104" t="str">
            <v>Phiếu theo dõi chiếu đèn vàng da</v>
          </cell>
          <cell r="C104" t="str">
            <v>Tờ</v>
          </cell>
          <cell r="D104" t="str">
            <v>21X30cm</v>
          </cell>
          <cell r="E104">
            <v>6000</v>
          </cell>
        </row>
        <row r="105">
          <cell r="B105" t="str">
            <v>Phiếu theo dõi chức năng sống</v>
          </cell>
          <cell r="C105" t="str">
            <v>Tờ</v>
          </cell>
          <cell r="D105" t="str">
            <v>21X30cm</v>
          </cell>
          <cell r="E105">
            <v>49800</v>
          </cell>
        </row>
        <row r="106">
          <cell r="B106" t="str">
            <v>Phiếu theo dõi dụng cụ tử cung</v>
          </cell>
          <cell r="C106" t="str">
            <v>Tờ</v>
          </cell>
          <cell r="D106" t="str">
            <v>15x21cm</v>
          </cell>
          <cell r="E106">
            <v>500</v>
          </cell>
        </row>
        <row r="107">
          <cell r="B107" t="str">
            <v>Phiếu theo dõi IUI</v>
          </cell>
          <cell r="C107" t="str">
            <v>Tờ</v>
          </cell>
          <cell r="D107" t="str">
            <v>21X30cm</v>
          </cell>
          <cell r="E107">
            <v>100</v>
          </cell>
        </row>
        <row r="108">
          <cell r="B108" t="str">
            <v>Phiếu theo dõi nang noãn</v>
          </cell>
          <cell r="C108" t="str">
            <v>Tờ</v>
          </cell>
          <cell r="D108" t="str">
            <v>21X30cm</v>
          </cell>
          <cell r="E108">
            <v>100</v>
          </cell>
        </row>
        <row r="109">
          <cell r="B109" t="str">
            <v>Phiếu theo dõi quá kích buồng trứng</v>
          </cell>
          <cell r="C109" t="str">
            <v>Tờ</v>
          </cell>
          <cell r="D109" t="str">
            <v>21X30cm</v>
          </cell>
          <cell r="E109">
            <v>100</v>
          </cell>
        </row>
        <row r="110">
          <cell r="B110" t="str">
            <v>Phiếu theo dõi truyền dịch</v>
          </cell>
          <cell r="C110" t="str">
            <v>Tờ</v>
          </cell>
          <cell r="D110" t="str">
            <v>21X30cm</v>
          </cell>
          <cell r="E110">
            <v>39800</v>
          </cell>
        </row>
        <row r="111">
          <cell r="B111" t="str">
            <v>Phiếu thông tin tự khai của Người bệnh</v>
          </cell>
          <cell r="C111" t="str">
            <v>Tờ</v>
          </cell>
          <cell r="D111" t="str">
            <v>15x21cm</v>
          </cell>
          <cell r="E111">
            <v>55000</v>
          </cell>
        </row>
        <row r="112">
          <cell r="B112" t="str">
            <v>Phiếu thủ thuật bóp bóng</v>
          </cell>
          <cell r="C112" t="str">
            <v>Tờ</v>
          </cell>
          <cell r="D112" t="str">
            <v>21X30cm</v>
          </cell>
          <cell r="E112">
            <v>200</v>
          </cell>
        </row>
        <row r="113">
          <cell r="B113" t="str">
            <v>Phiếu thủ thuật chọc dò tủy sống</v>
          </cell>
          <cell r="C113" t="str">
            <v>Tờ</v>
          </cell>
          <cell r="D113" t="str">
            <v>21X30cm</v>
          </cell>
          <cell r="E113">
            <v>1220</v>
          </cell>
        </row>
        <row r="114">
          <cell r="B114" t="str">
            <v>Phiếu thủ thuật đặt catheter động mạch quay</v>
          </cell>
          <cell r="C114" t="str">
            <v>Tờ</v>
          </cell>
          <cell r="D114" t="str">
            <v>21X30cm</v>
          </cell>
          <cell r="E114">
            <v>1200</v>
          </cell>
        </row>
        <row r="115">
          <cell r="B115" t="str">
            <v>Phiếu thủ thuật đặt catheter tĩnh mạch rốn</v>
          </cell>
          <cell r="C115" t="str">
            <v>Tờ</v>
          </cell>
          <cell r="D115" t="str">
            <v>21X30cm</v>
          </cell>
          <cell r="E115">
            <v>1000</v>
          </cell>
        </row>
        <row r="116">
          <cell r="B116" t="str">
            <v>Phiếu thủ thuật đặt catheter tĩnh mạch trung tâm từ ngoại biên (pice-premicath)</v>
          </cell>
          <cell r="C116" t="str">
            <v>Tờ</v>
          </cell>
          <cell r="D116" t="str">
            <v>21X30cm</v>
          </cell>
          <cell r="E116">
            <v>1200</v>
          </cell>
        </row>
        <row r="117">
          <cell r="B117" t="str">
            <v>Phiếu thủ thuật đặt nội khí quản</v>
          </cell>
          <cell r="C117" t="str">
            <v>Tờ</v>
          </cell>
          <cell r="D117" t="str">
            <v>21X30cm</v>
          </cell>
          <cell r="E117">
            <v>200</v>
          </cell>
        </row>
        <row r="118">
          <cell r="B118" t="str">
            <v>Phiếu thủ thuật đặt sonle dạ dày</v>
          </cell>
          <cell r="C118" t="str">
            <v>Tờ</v>
          </cell>
          <cell r="D118" t="str">
            <v>21X30cm</v>
          </cell>
          <cell r="E118">
            <v>3000</v>
          </cell>
        </row>
        <row r="119">
          <cell r="B119" t="str">
            <v>Phiếu thủ thuật đặt sonle dạ dày (nhiều ngày)</v>
          </cell>
          <cell r="C119" t="str">
            <v>Tờ</v>
          </cell>
          <cell r="D119" t="str">
            <v>21X30cm</v>
          </cell>
          <cell r="E119">
            <v>1200</v>
          </cell>
        </row>
        <row r="120">
          <cell r="B120" t="str">
            <v>Phiếu thủ thuật đặt sonle hậu môn</v>
          </cell>
          <cell r="C120" t="str">
            <v>Tờ</v>
          </cell>
          <cell r="D120" t="str">
            <v>21X30cm</v>
          </cell>
          <cell r="E120">
            <v>1000</v>
          </cell>
        </row>
        <row r="121">
          <cell r="B121" t="str">
            <v>Phiếu thủ thuật đặt sonle tiểu</v>
          </cell>
          <cell r="C121" t="str">
            <v>Tờ</v>
          </cell>
          <cell r="D121" t="str">
            <v>21X30cm</v>
          </cell>
          <cell r="E121">
            <v>500</v>
          </cell>
        </row>
        <row r="122">
          <cell r="B122" t="str">
            <v>Phiếu thủ thuật thở Cpap</v>
          </cell>
          <cell r="C122" t="str">
            <v>Tờ</v>
          </cell>
          <cell r="D122" t="str">
            <v>21X30cm</v>
          </cell>
          <cell r="E122">
            <v>2200</v>
          </cell>
        </row>
        <row r="123">
          <cell r="B123" t="str">
            <v>Phiếu thủ thuật thở máy</v>
          </cell>
          <cell r="C123" t="str">
            <v>Tờ</v>
          </cell>
          <cell r="D123" t="str">
            <v>21X30cm</v>
          </cell>
          <cell r="E123">
            <v>2200</v>
          </cell>
        </row>
        <row r="124">
          <cell r="B124" t="str">
            <v>Phiếu thủ thuật thụt tháo hậu môn</v>
          </cell>
          <cell r="C124" t="str">
            <v>Tờ</v>
          </cell>
          <cell r="D124" t="str">
            <v>21X30cm</v>
          </cell>
          <cell r="E124">
            <v>1000</v>
          </cell>
        </row>
        <row r="125">
          <cell r="B125" t="str">
            <v>Phiếu thực chi phòng mổ</v>
          </cell>
          <cell r="C125" t="str">
            <v>Tờ</v>
          </cell>
          <cell r="D125" t="str">
            <v>21X30cm</v>
          </cell>
          <cell r="E125">
            <v>8000</v>
          </cell>
        </row>
        <row r="126">
          <cell r="B126" t="str">
            <v>Phiếu vật lý trị liệu</v>
          </cell>
          <cell r="C126" t="str">
            <v>Tờ</v>
          </cell>
          <cell r="D126" t="str">
            <v>21X30cm</v>
          </cell>
          <cell r="E126">
            <v>500</v>
          </cell>
        </row>
        <row r="127">
          <cell r="B127" t="str">
            <v>Siêu âm ngày 2</v>
          </cell>
          <cell r="C127" t="str">
            <v>Tờ</v>
          </cell>
          <cell r="D127" t="str">
            <v>21X30cm</v>
          </cell>
          <cell r="E127">
            <v>100</v>
          </cell>
        </row>
        <row r="128">
          <cell r="B128" t="str">
            <v>Sổ bàn giao dụng cụ thường trực</v>
          </cell>
          <cell r="C128" t="str">
            <v>Quyển</v>
          </cell>
          <cell r="D128" t="str">
            <v>21X30cm</v>
          </cell>
          <cell r="E128">
            <v>128</v>
          </cell>
        </row>
        <row r="129">
          <cell r="B129" t="str">
            <v>Sổ bàn giao người bệnh vào khoa</v>
          </cell>
          <cell r="C129" t="str">
            <v>Quyển</v>
          </cell>
          <cell r="D129" t="str">
            <v>15x21cm</v>
          </cell>
          <cell r="E129">
            <v>94</v>
          </cell>
        </row>
        <row r="130">
          <cell r="B130" t="str">
            <v>Sổ bàn giao thuốc thường trực</v>
          </cell>
          <cell r="C130" t="str">
            <v>Quyển</v>
          </cell>
          <cell r="D130" t="str">
            <v>21X30cm</v>
          </cell>
          <cell r="E130">
            <v>147</v>
          </cell>
        </row>
        <row r="131">
          <cell r="B131" t="str">
            <v>Sổ biên bản họp giao ban</v>
          </cell>
          <cell r="C131" t="str">
            <v>Quyển</v>
          </cell>
          <cell r="D131" t="str">
            <v>21X30cm</v>
          </cell>
          <cell r="E131">
            <v>57</v>
          </cell>
        </row>
        <row r="132">
          <cell r="B132" t="str">
            <v>Sổ đi buồng</v>
          </cell>
          <cell r="C132" t="str">
            <v>Quyển</v>
          </cell>
          <cell r="D132" t="str">
            <v>15x21cm</v>
          </cell>
          <cell r="E132">
            <v>53</v>
          </cell>
        </row>
        <row r="133">
          <cell r="B133" t="str">
            <v>Sổ giao ban</v>
          </cell>
          <cell r="C133" t="str">
            <v>Quyển</v>
          </cell>
          <cell r="D133" t="str">
            <v>21X30cm</v>
          </cell>
          <cell r="E133">
            <v>261</v>
          </cell>
        </row>
        <row r="134">
          <cell r="B134" t="str">
            <v>Sổ giao nhận bệnh phẩm</v>
          </cell>
          <cell r="C134" t="str">
            <v>Quyển</v>
          </cell>
          <cell r="D134" t="str">
            <v>21X30cm</v>
          </cell>
          <cell r="E134">
            <v>18</v>
          </cell>
        </row>
        <row r="135">
          <cell r="B135" t="str">
            <v>Sổ giao nhận dụng cụ khoa KSNK</v>
          </cell>
          <cell r="C135" t="str">
            <v>Quyển</v>
          </cell>
          <cell r="D135" t="str">
            <v>21X30cm</v>
          </cell>
          <cell r="E135">
            <v>40</v>
          </cell>
        </row>
        <row r="136">
          <cell r="B136" t="str">
            <v>Sổ giao nhận máu và các chế phẩm máu</v>
          </cell>
          <cell r="C136" t="str">
            <v>Quyển</v>
          </cell>
          <cell r="D136" t="str">
            <v>21X30cm</v>
          </cell>
          <cell r="E136">
            <v>10</v>
          </cell>
        </row>
        <row r="137">
          <cell r="B137" t="str">
            <v>Sổ Nghỉ Phép</v>
          </cell>
          <cell r="C137" t="str">
            <v>Quyển</v>
          </cell>
          <cell r="D137" t="str">
            <v>15x21cm</v>
          </cell>
          <cell r="E137">
            <v>10</v>
          </cell>
        </row>
        <row r="138">
          <cell r="B138" t="str">
            <v>Sổ khám sức khỏe định kỳ</v>
          </cell>
          <cell r="C138" t="str">
            <v>Quyển</v>
          </cell>
          <cell r="D138" t="str">
            <v>29,7*42cm</v>
          </cell>
          <cell r="E138">
            <v>1000</v>
          </cell>
        </row>
        <row r="139">
          <cell r="B139" t="str">
            <v>Sổ kiểm nhập thuốc, hóa chất, VTYT</v>
          </cell>
          <cell r="C139" t="str">
            <v>Quyển</v>
          </cell>
          <cell r="D139" t="str">
            <v>15x21cm</v>
          </cell>
          <cell r="E139">
            <v>15</v>
          </cell>
        </row>
        <row r="140">
          <cell r="B140" t="str">
            <v>Sổ kiểm tra</v>
          </cell>
          <cell r="C140" t="str">
            <v>Quyển</v>
          </cell>
          <cell r="D140" t="str">
            <v>21X30cm</v>
          </cell>
          <cell r="E140">
            <v>22</v>
          </cell>
        </row>
        <row r="141">
          <cell r="B141" t="str">
            <v>Sổ lĩnh máu</v>
          </cell>
          <cell r="C141" t="str">
            <v>Quyển</v>
          </cell>
          <cell r="D141" t="str">
            <v>21X30cm</v>
          </cell>
          <cell r="E141">
            <v>58</v>
          </cell>
        </row>
        <row r="142">
          <cell r="B142" t="str">
            <v>Sổ lý ịch máy</v>
          </cell>
          <cell r="C142" t="str">
            <v>Quyển/ 100tr</v>
          </cell>
          <cell r="D142" t="str">
            <v>15x21cm</v>
          </cell>
          <cell r="E142">
            <v>65</v>
          </cell>
        </row>
        <row r="143">
          <cell r="B143" t="str">
            <v>Sổ mời hội chẩn</v>
          </cell>
          <cell r="C143" t="str">
            <v>Quyển</v>
          </cell>
          <cell r="D143" t="str">
            <v>15x21cm</v>
          </cell>
          <cell r="E143">
            <v>31</v>
          </cell>
        </row>
        <row r="144">
          <cell r="B144" t="str">
            <v>Sổ nhận hàng</v>
          </cell>
          <cell r="C144" t="str">
            <v>Quyển</v>
          </cell>
          <cell r="D144" t="str">
            <v>21X30cm</v>
          </cell>
          <cell r="E144">
            <v>43</v>
          </cell>
        </row>
        <row r="145">
          <cell r="B145" t="str">
            <v>Sổ nhận mẫu- trả kết quả</v>
          </cell>
          <cell r="C145" t="str">
            <v>Quyển</v>
          </cell>
          <cell r="D145" t="str">
            <v>21X30cm</v>
          </cell>
          <cell r="E145">
            <v>12</v>
          </cell>
        </row>
        <row r="146">
          <cell r="B146" t="str">
            <v>Sổ nhật ký máy</v>
          </cell>
          <cell r="C146" t="str">
            <v>Quyển/ 100tr</v>
          </cell>
          <cell r="D146" t="str">
            <v>15x21cm</v>
          </cell>
          <cell r="E146">
            <v>42</v>
          </cell>
        </row>
        <row r="147">
          <cell r="B147" t="str">
            <v>Sổ phân công công tác điều dưỡng</v>
          </cell>
          <cell r="C147" t="str">
            <v>Quyển</v>
          </cell>
          <cell r="D147" t="str">
            <v>21X30cm</v>
          </cell>
          <cell r="E147">
            <v>40</v>
          </cell>
        </row>
        <row r="148">
          <cell r="B148" t="str">
            <v>Sổ phiếu lĩnh HC vật tư y tế tiêu hao</v>
          </cell>
          <cell r="C148" t="str">
            <v>Quyển</v>
          </cell>
          <cell r="D148" t="str">
            <v>21X30cm</v>
          </cell>
          <cell r="E148">
            <v>80</v>
          </cell>
        </row>
        <row r="149">
          <cell r="B149" t="str">
            <v>Sổ phiếu lĩnh thuốc</v>
          </cell>
          <cell r="C149" t="str">
            <v>Quyển</v>
          </cell>
          <cell r="D149" t="str">
            <v>21X30cm</v>
          </cell>
          <cell r="E149">
            <v>81</v>
          </cell>
        </row>
        <row r="150">
          <cell r="B150" t="str">
            <v>Sổ phiếu lĩnh thuốc gây nghiện</v>
          </cell>
          <cell r="C150" t="str">
            <v>Quyển</v>
          </cell>
          <cell r="D150">
            <v>1</v>
          </cell>
          <cell r="E150">
            <v>12</v>
          </cell>
        </row>
        <row r="151">
          <cell r="B151" t="str">
            <v>Sổ phiếu lĩnh thuốc hướng thần</v>
          </cell>
          <cell r="C151" t="str">
            <v>Quyển</v>
          </cell>
          <cell r="D151" t="str">
            <v>21X30cm</v>
          </cell>
          <cell r="E151">
            <v>12</v>
          </cell>
        </row>
        <row r="152">
          <cell r="B152" t="str">
            <v>Sổ phiếu trả HC vật tư y tế tiêu hao</v>
          </cell>
          <cell r="C152" t="str">
            <v>Quyển</v>
          </cell>
          <cell r="D152" t="str">
            <v>21X30cm</v>
          </cell>
          <cell r="E152">
            <v>49</v>
          </cell>
        </row>
        <row r="153">
          <cell r="B153" t="str">
            <v>Sổ phiếu trả thuốc</v>
          </cell>
          <cell r="C153" t="str">
            <v>Quyển</v>
          </cell>
          <cell r="D153" t="str">
            <v>21X30cm</v>
          </cell>
          <cell r="E153">
            <v>48</v>
          </cell>
        </row>
        <row r="154">
          <cell r="B154" t="str">
            <v>Sổ phiếu trả thuốc gây nghiện</v>
          </cell>
          <cell r="C154" t="str">
            <v>Quyển</v>
          </cell>
          <cell r="D154" t="str">
            <v>21X30cm</v>
          </cell>
          <cell r="E154">
            <v>10</v>
          </cell>
        </row>
        <row r="155">
          <cell r="B155" t="str">
            <v>Sổ phiếu trả thuốc hướng thần</v>
          </cell>
          <cell r="C155" t="str">
            <v>Quyển</v>
          </cell>
          <cell r="D155" t="str">
            <v>21X30cm</v>
          </cell>
          <cell r="E155">
            <v>11</v>
          </cell>
        </row>
        <row r="156">
          <cell r="B156" t="str">
            <v>Sổ phiếu xuất ăn bệnh lý</v>
          </cell>
          <cell r="C156" t="str">
            <v>Quyển</v>
          </cell>
          <cell r="D156" t="str">
            <v>21X10,5cm</v>
          </cell>
          <cell r="E156">
            <v>600</v>
          </cell>
        </row>
        <row r="157">
          <cell r="B157" t="str">
            <v>Sổ quản lý vắc xin, bơm tiêm, hộp an toàn dùng cho tuyến huyện, tỉnh</v>
          </cell>
          <cell r="C157" t="str">
            <v>Quyển</v>
          </cell>
          <cell r="D157" t="str">
            <v>21X30cm</v>
          </cell>
          <cell r="E157">
            <v>32</v>
          </cell>
        </row>
        <row r="158">
          <cell r="B158" t="str">
            <v>Sổ sinh hoạt Hội đồng người bệnh</v>
          </cell>
          <cell r="C158" t="str">
            <v>Quyển</v>
          </cell>
          <cell r="D158" t="str">
            <v>15x21cm</v>
          </cell>
          <cell r="E158">
            <v>34</v>
          </cell>
        </row>
        <row r="159">
          <cell r="B159" t="str">
            <v>Sổ tái khám Hồng (in màu)</v>
          </cell>
          <cell r="C159" t="str">
            <v>Quyển</v>
          </cell>
          <cell r="D159" t="str">
            <v>15x21cm</v>
          </cell>
          <cell r="E159">
            <v>250</v>
          </cell>
        </row>
        <row r="160">
          <cell r="B160" t="str">
            <v>Sổ tái khám Xanh (in màu)</v>
          </cell>
          <cell r="C160" t="str">
            <v>Quyển</v>
          </cell>
          <cell r="D160" t="str">
            <v>15x21cm</v>
          </cell>
          <cell r="E160">
            <v>250</v>
          </cell>
        </row>
        <row r="161">
          <cell r="B161" t="str">
            <v>Sổ tay điều dưỡng</v>
          </cell>
          <cell r="C161" t="str">
            <v>Quyển</v>
          </cell>
          <cell r="D161" t="str">
            <v>15x21cm</v>
          </cell>
          <cell r="E161">
            <v>434</v>
          </cell>
        </row>
        <row r="162">
          <cell r="B162" t="str">
            <v xml:space="preserve">Sổ theo dõi cấp giấy chứng sinh </v>
          </cell>
          <cell r="C162" t="str">
            <v>Quyển</v>
          </cell>
          <cell r="D162" t="str">
            <v>21X30cm</v>
          </cell>
          <cell r="E162">
            <v>200</v>
          </cell>
        </row>
        <row r="163">
          <cell r="B163" t="str">
            <v>Sổ theo dõi thuốc gây nghiện</v>
          </cell>
          <cell r="C163" t="str">
            <v>Quyển</v>
          </cell>
          <cell r="D163" t="str">
            <v>21X30cm</v>
          </cell>
          <cell r="E163">
            <v>10</v>
          </cell>
        </row>
        <row r="164">
          <cell r="B164" t="str">
            <v>Sổ thủ thuật</v>
          </cell>
          <cell r="C164" t="str">
            <v>Quyển</v>
          </cell>
          <cell r="D164" t="str">
            <v>21X30cm</v>
          </cell>
          <cell r="E164">
            <v>15</v>
          </cell>
        </row>
        <row r="165">
          <cell r="B165" t="str">
            <v>Sổ thường trực</v>
          </cell>
          <cell r="C165" t="str">
            <v>Quyển</v>
          </cell>
          <cell r="D165" t="str">
            <v>21X30cm</v>
          </cell>
          <cell r="E165">
            <v>26</v>
          </cell>
        </row>
        <row r="166">
          <cell r="B166" t="str">
            <v>Sổ tiêm chủng (in màu)</v>
          </cell>
          <cell r="C166" t="str">
            <v>Quyển</v>
          </cell>
          <cell r="D166" t="str">
            <v>15x21cm</v>
          </cell>
          <cell r="E166">
            <v>9100</v>
          </cell>
        </row>
        <row r="167">
          <cell r="B167" t="str">
            <v xml:space="preserve">Sổ tiêm chủng cơ bản cho trẻ em </v>
          </cell>
          <cell r="C167" t="str">
            <v>Quyển</v>
          </cell>
          <cell r="D167" t="str">
            <v>21X30cm</v>
          </cell>
          <cell r="E167">
            <v>10</v>
          </cell>
        </row>
        <row r="168">
          <cell r="B168" t="str">
            <v>Sổ xuất hóa chất hàng ngày</v>
          </cell>
          <cell r="C168" t="str">
            <v>Quyển</v>
          </cell>
          <cell r="D168" t="str">
            <v>21X30cm</v>
          </cell>
          <cell r="E168">
            <v>10</v>
          </cell>
        </row>
        <row r="169">
          <cell r="B169" t="str">
            <v>Thụ tinh nhân tạo</v>
          </cell>
          <cell r="C169" t="str">
            <v>Tờ</v>
          </cell>
          <cell r="D169" t="str">
            <v>21X30cm</v>
          </cell>
          <cell r="E169">
            <v>500</v>
          </cell>
        </row>
        <row r="170">
          <cell r="B170" t="str">
            <v>Tờ điều trị</v>
          </cell>
          <cell r="C170" t="str">
            <v>Tờ</v>
          </cell>
          <cell r="D170" t="str">
            <v>21X30cm</v>
          </cell>
          <cell r="E170">
            <v>164000</v>
          </cell>
        </row>
        <row r="171">
          <cell r="B171" t="str">
            <v>Tờ điều trị (sử dụng phá thai bằng phương pháp hút chân không)</v>
          </cell>
          <cell r="C171" t="str">
            <v>Tờ</v>
          </cell>
          <cell r="D171" t="str">
            <v>21X30cm</v>
          </cell>
          <cell r="E171">
            <v>200</v>
          </cell>
        </row>
        <row r="172">
          <cell r="B172" t="str">
            <v>Tờ điều trị (sử dụng phá thai bằng thuốc tuổi thai 7-9 tuần)</v>
          </cell>
          <cell r="C172" t="str">
            <v>Tờ</v>
          </cell>
          <cell r="D172" t="str">
            <v>21X30cm</v>
          </cell>
          <cell r="E172">
            <v>1000</v>
          </cell>
        </row>
        <row r="173">
          <cell r="B173" t="str">
            <v>Tờ hỏi bệnh vợ/chồng</v>
          </cell>
          <cell r="C173" t="str">
            <v>Tờ</v>
          </cell>
          <cell r="D173" t="str">
            <v>21X30cm</v>
          </cell>
          <cell r="E173">
            <v>300</v>
          </cell>
        </row>
        <row r="174">
          <cell r="B174" t="str">
            <v>Tờ rơi Bệnh thiếu men G6PD</v>
          </cell>
          <cell r="C174" t="str">
            <v>Tờ</v>
          </cell>
          <cell r="D174" t="str">
            <v>21X30cm</v>
          </cell>
          <cell r="E174">
            <v>1500</v>
          </cell>
        </row>
        <row r="175">
          <cell r="B175" t="str">
            <v>Tờ rơi Dinh dưỡng( làm thế nào  để phòng tránh suy dinh dưỡng thấp còi)</v>
          </cell>
          <cell r="C175" t="str">
            <v>Tờ</v>
          </cell>
          <cell r="D175" t="str">
            <v>21X30cm</v>
          </cell>
          <cell r="E175">
            <v>1200</v>
          </cell>
        </row>
        <row r="176">
          <cell r="B176" t="str">
            <v>Tờ rơi Dinh dưỡng( Những điều cần biết về bệnh béo phì)</v>
          </cell>
          <cell r="C176" t="str">
            <v>Tờ</v>
          </cell>
          <cell r="D176" t="str">
            <v>21X30cm</v>
          </cell>
          <cell r="E176">
            <v>1200</v>
          </cell>
        </row>
        <row r="177">
          <cell r="B177" t="str">
            <v>Tờ rơi Dinh dưỡng(Những điều cần biết khi cho trẻ ăn dặm)</v>
          </cell>
          <cell r="C177" t="str">
            <v>Tờ</v>
          </cell>
          <cell r="D177" t="str">
            <v>21X30cm</v>
          </cell>
          <cell r="E177">
            <v>1200</v>
          </cell>
        </row>
        <row r="178">
          <cell r="B178" t="str">
            <v>Tờ rơi Kiểm tra thính giác cho trẻ sơ sinh</v>
          </cell>
          <cell r="C178" t="str">
            <v>Tờ</v>
          </cell>
          <cell r="D178" t="str">
            <v>21X30cm</v>
          </cell>
          <cell r="E178">
            <v>1500</v>
          </cell>
        </row>
        <row r="179">
          <cell r="B179" t="str">
            <v>Tờ rơi nội soi dạ dày</v>
          </cell>
          <cell r="C179" t="str">
            <v>Tờ</v>
          </cell>
          <cell r="D179" t="str">
            <v>21X30cm</v>
          </cell>
          <cell r="E179">
            <v>200</v>
          </cell>
        </row>
        <row r="180">
          <cell r="B180" t="str">
            <v>Tờ rơi nội soi đại trạng</v>
          </cell>
          <cell r="C180" t="str">
            <v>Tờ</v>
          </cell>
          <cell r="D180" t="str">
            <v>21X30cm</v>
          </cell>
          <cell r="E180">
            <v>100</v>
          </cell>
        </row>
        <row r="181">
          <cell r="B181" t="str">
            <v>Tờ rơi Phát hiện sớm bệnh tim bẩm sinh nặng ở trẻ sơ sinh</v>
          </cell>
          <cell r="C181" t="str">
            <v>Tờ</v>
          </cell>
          <cell r="D181" t="str">
            <v>21X30cm</v>
          </cell>
          <cell r="E181">
            <v>1000</v>
          </cell>
        </row>
        <row r="182">
          <cell r="B182" t="str">
            <v>Tờ rơi Sàng lọc sơ sinh các bệnh do rối loạn chuyển hoá</v>
          </cell>
          <cell r="C182" t="str">
            <v>Tờ</v>
          </cell>
          <cell r="D182" t="str">
            <v>21X30cm</v>
          </cell>
          <cell r="E182">
            <v>1000</v>
          </cell>
        </row>
        <row r="183">
          <cell r="B183" t="str">
            <v xml:space="preserve">Tờ rơi Thiểu năng tuyến giáp bẩm sinh </v>
          </cell>
          <cell r="C183" t="str">
            <v>Tờ</v>
          </cell>
          <cell r="D183" t="str">
            <v>21X30cm</v>
          </cell>
          <cell r="E183">
            <v>1000</v>
          </cell>
        </row>
        <row r="184">
          <cell r="B184" t="str">
            <v>Tờ rơi thông tin tham vấn xử trí co giật tại nhà</v>
          </cell>
          <cell r="C184" t="str">
            <v>Tờ</v>
          </cell>
          <cell r="D184" t="str">
            <v>21X30cm</v>
          </cell>
          <cell r="E184">
            <v>300</v>
          </cell>
        </row>
        <row r="185">
          <cell r="B185" t="str">
            <v>Tờ rơi tiêm chủng</v>
          </cell>
          <cell r="C185" t="str">
            <v>Tờ</v>
          </cell>
          <cell r="D185" t="str">
            <v>15x21cm</v>
          </cell>
          <cell r="E185">
            <v>6000</v>
          </cell>
        </row>
        <row r="186">
          <cell r="B186" t="str">
            <v>Tóm tắt bệnh án</v>
          </cell>
          <cell r="C186" t="str">
            <v>Tờ</v>
          </cell>
          <cell r="D186" t="str">
            <v>21X30cm</v>
          </cell>
          <cell r="E186">
            <v>300</v>
          </cell>
        </row>
      </sheetData>
      <sheetData sheetId="7"/>
      <sheetData sheetId="8">
        <row r="4">
          <cell r="B4" t="str">
            <v>Bảng cam kết thông tin cần biết về tiêm chủng VGB sơ sinh</v>
          </cell>
          <cell r="C4" t="str">
            <v>21x30cm</v>
          </cell>
          <cell r="D4" t="str">
            <v>Vĩnh phú 60gsm, 90 In 01 màu (đen), 01 mặt</v>
          </cell>
          <cell r="E4" t="str">
            <v>Tờ</v>
          </cell>
          <cell r="F4">
            <v>15000</v>
          </cell>
          <cell r="G4">
            <v>140</v>
          </cell>
          <cell r="H4">
            <v>2100000</v>
          </cell>
          <cell r="K4">
            <v>500</v>
          </cell>
          <cell r="L4">
            <v>6000</v>
          </cell>
          <cell r="O4">
            <v>700</v>
          </cell>
          <cell r="R4">
            <v>2000</v>
          </cell>
          <cell r="T4">
            <v>9200</v>
          </cell>
          <cell r="U4">
            <v>1288000</v>
          </cell>
          <cell r="V4">
            <v>5800</v>
          </cell>
          <cell r="W4">
            <v>812000</v>
          </cell>
          <cell r="X4">
            <v>6000</v>
          </cell>
          <cell r="Y4">
            <v>5800</v>
          </cell>
        </row>
        <row r="5">
          <cell r="B5" t="str">
            <v>Bạn nên làm gì khi bị hội chứng quá kích buồng trứng</v>
          </cell>
          <cell r="C5" t="str">
            <v>21x30cm</v>
          </cell>
          <cell r="D5" t="str">
            <v>Vĩnh phú 60gsm, 90 In 01 màu (đen), 01 mặt</v>
          </cell>
          <cell r="E5" t="str">
            <v>Tờ</v>
          </cell>
          <cell r="F5">
            <v>300</v>
          </cell>
          <cell r="G5">
            <v>1100</v>
          </cell>
          <cell r="H5">
            <v>330000</v>
          </cell>
          <cell r="J5">
            <v>300</v>
          </cell>
          <cell r="T5">
            <v>300</v>
          </cell>
          <cell r="U5">
            <v>330000</v>
          </cell>
          <cell r="V5">
            <v>0</v>
          </cell>
          <cell r="W5">
            <v>0</v>
          </cell>
          <cell r="X5" t="e">
            <v>#N/A</v>
          </cell>
        </row>
        <row r="6">
          <cell r="B6" t="str">
            <v>Bảng kiểm an toàn phẫu thuật</v>
          </cell>
          <cell r="C6" t="str">
            <v>21x30cm</v>
          </cell>
          <cell r="D6" t="str">
            <v>Vĩnh phú 60gsm, 90 In 01 màu (đen), 01 mặt</v>
          </cell>
          <cell r="E6" t="str">
            <v>Tờ</v>
          </cell>
          <cell r="F6">
            <v>10000</v>
          </cell>
          <cell r="G6">
            <v>140</v>
          </cell>
          <cell r="H6">
            <v>1400000</v>
          </cell>
          <cell r="I6">
            <v>1000</v>
          </cell>
          <cell r="J6">
            <v>1000</v>
          </cell>
          <cell r="O6">
            <v>1000</v>
          </cell>
          <cell r="R6">
            <v>500</v>
          </cell>
          <cell r="S6">
            <v>3000</v>
          </cell>
          <cell r="T6">
            <v>6500</v>
          </cell>
          <cell r="U6">
            <v>910000</v>
          </cell>
          <cell r="V6">
            <v>3500</v>
          </cell>
          <cell r="W6">
            <v>490000</v>
          </cell>
          <cell r="X6" t="e">
            <v>#N/A</v>
          </cell>
        </row>
        <row r="7">
          <cell r="B7" t="str">
            <v>Bảng kiểm chăm sóc người bệnh toàn diện cấp 1,2</v>
          </cell>
          <cell r="C7" t="str">
            <v>21x30cm</v>
          </cell>
          <cell r="D7" t="str">
            <v>Vĩnh phú 60gsm, 90 In 01 màu (đen), 02 mặt</v>
          </cell>
          <cell r="E7" t="str">
            <v>Tờ</v>
          </cell>
          <cell r="F7">
            <v>26550</v>
          </cell>
          <cell r="G7">
            <v>140</v>
          </cell>
          <cell r="H7">
            <v>3717000</v>
          </cell>
          <cell r="I7">
            <v>900</v>
          </cell>
          <cell r="J7">
            <v>1300</v>
          </cell>
          <cell r="L7">
            <v>2200</v>
          </cell>
          <cell r="M7">
            <v>800</v>
          </cell>
          <cell r="N7">
            <v>800</v>
          </cell>
          <cell r="O7">
            <v>500</v>
          </cell>
          <cell r="R7">
            <v>700</v>
          </cell>
          <cell r="S7">
            <v>1900</v>
          </cell>
          <cell r="T7">
            <v>9100</v>
          </cell>
          <cell r="U7">
            <v>1274000</v>
          </cell>
          <cell r="V7">
            <v>17450</v>
          </cell>
          <cell r="W7">
            <v>2443000</v>
          </cell>
          <cell r="X7">
            <v>22850</v>
          </cell>
          <cell r="Y7">
            <v>17450</v>
          </cell>
        </row>
        <row r="8">
          <cell r="B8" t="str">
            <v>Bảng kiểm đánh giá chất lượng Hồ sơ bệnh án</v>
          </cell>
          <cell r="C8" t="str">
            <v>21x30cm</v>
          </cell>
          <cell r="D8" t="str">
            <v>Vĩnh phú 60gsm, 90 In 01 màu (đen), 02 mặt</v>
          </cell>
          <cell r="E8" t="str">
            <v>Tờ</v>
          </cell>
          <cell r="F8">
            <v>400</v>
          </cell>
          <cell r="G8">
            <v>1100</v>
          </cell>
          <cell r="H8">
            <v>440000</v>
          </cell>
          <cell r="N8">
            <v>400</v>
          </cell>
          <cell r="T8">
            <v>400</v>
          </cell>
          <cell r="U8">
            <v>440000</v>
          </cell>
          <cell r="V8">
            <v>0</v>
          </cell>
          <cell r="W8">
            <v>0</v>
          </cell>
          <cell r="X8">
            <v>432</v>
          </cell>
        </row>
        <row r="9">
          <cell r="B9" t="str">
            <v>Bảng kiểm dùng cho người bệnh trước PT</v>
          </cell>
          <cell r="C9" t="str">
            <v>21x30cm</v>
          </cell>
          <cell r="D9" t="str">
            <v>Vĩnh phú 60gsm, 90 In 01 màu (đen), 01 mặt</v>
          </cell>
          <cell r="E9" t="str">
            <v>Tờ</v>
          </cell>
          <cell r="F9">
            <v>13500</v>
          </cell>
          <cell r="G9">
            <v>140</v>
          </cell>
          <cell r="H9">
            <v>1890000</v>
          </cell>
          <cell r="J9">
            <v>600</v>
          </cell>
          <cell r="K9">
            <v>3500</v>
          </cell>
          <cell r="L9">
            <v>6200</v>
          </cell>
          <cell r="R9">
            <v>1000</v>
          </cell>
          <cell r="S9">
            <v>2200</v>
          </cell>
          <cell r="T9">
            <v>13500</v>
          </cell>
          <cell r="U9">
            <v>1890000</v>
          </cell>
          <cell r="V9">
            <v>0</v>
          </cell>
          <cell r="W9">
            <v>0</v>
          </cell>
          <cell r="X9">
            <v>18800</v>
          </cell>
        </row>
        <row r="10">
          <cell r="B10" t="str">
            <v>Bảng kiểm gạc và dụng cụ</v>
          </cell>
          <cell r="C10" t="str">
            <v>21x30cm</v>
          </cell>
          <cell r="D10" t="str">
            <v>Vĩnh phú 60gsm, 90 In 01 màu (đen), 01 mặt</v>
          </cell>
          <cell r="E10" t="str">
            <v>Tờ</v>
          </cell>
          <cell r="F10">
            <v>10000</v>
          </cell>
          <cell r="G10">
            <v>140</v>
          </cell>
          <cell r="H10">
            <v>1400000</v>
          </cell>
          <cell r="I10">
            <v>1000</v>
          </cell>
          <cell r="J10">
            <v>1000</v>
          </cell>
          <cell r="K10">
            <v>1000</v>
          </cell>
          <cell r="L10">
            <v>1000</v>
          </cell>
          <cell r="O10">
            <v>1000</v>
          </cell>
          <cell r="P10">
            <v>1000</v>
          </cell>
          <cell r="R10">
            <v>1000</v>
          </cell>
          <cell r="S10">
            <v>3000</v>
          </cell>
          <cell r="T10">
            <v>10000</v>
          </cell>
          <cell r="U10">
            <v>1400000</v>
          </cell>
          <cell r="V10">
            <v>0</v>
          </cell>
          <cell r="W10">
            <v>0</v>
          </cell>
          <cell r="X10" t="e">
            <v>#N/A</v>
          </cell>
        </row>
        <row r="11">
          <cell r="B11" t="str">
            <v>Bảng kiểm phòng mổ</v>
          </cell>
          <cell r="C11" t="str">
            <v>21x30cm</v>
          </cell>
          <cell r="D11" t="str">
            <v>Vĩnh phú 60gsm, 90 In 01 màu (đen), 01 mặt</v>
          </cell>
          <cell r="E11" t="str">
            <v>Tờ</v>
          </cell>
          <cell r="F11">
            <v>10000</v>
          </cell>
          <cell r="G11">
            <v>140</v>
          </cell>
          <cell r="H11">
            <v>1400000</v>
          </cell>
          <cell r="T11">
            <v>0</v>
          </cell>
          <cell r="U11">
            <v>0</v>
          </cell>
          <cell r="V11">
            <v>10000</v>
          </cell>
          <cell r="W11">
            <v>1400000</v>
          </cell>
          <cell r="X11">
            <v>1000</v>
          </cell>
          <cell r="Y11">
            <v>10000</v>
          </cell>
        </row>
        <row r="12">
          <cell r="B12" t="str">
            <v>Bảng kiểm quy trình thay băng vết mổ/VT sạch</v>
          </cell>
          <cell r="C12" t="str">
            <v>21x30cm</v>
          </cell>
          <cell r="D12" t="str">
            <v>Vĩnh phú 60gsm, 90 In 01 màu (đen), 02 mặt</v>
          </cell>
          <cell r="E12" t="str">
            <v>Tờ</v>
          </cell>
          <cell r="F12">
            <v>3000</v>
          </cell>
          <cell r="G12">
            <v>400</v>
          </cell>
          <cell r="H12">
            <v>1200000</v>
          </cell>
          <cell r="M12">
            <v>400</v>
          </cell>
          <cell r="T12">
            <v>400</v>
          </cell>
          <cell r="U12">
            <v>160000</v>
          </cell>
          <cell r="V12">
            <v>2600</v>
          </cell>
          <cell r="W12">
            <v>1040000</v>
          </cell>
          <cell r="X12" t="e">
            <v>#N/A</v>
          </cell>
        </row>
        <row r="13">
          <cell r="B13" t="str">
            <v>Bảng kiểm tiêm chủng đối với trẻ &gt; 1 tháng tuổi</v>
          </cell>
          <cell r="C13" t="str">
            <v>15x21cm</v>
          </cell>
          <cell r="D13" t="str">
            <v>Vĩnh phú 60gsm, 90 In 01 màu (đen), 02 mặt</v>
          </cell>
          <cell r="E13" t="str">
            <v>Tờ</v>
          </cell>
          <cell r="F13">
            <v>22000</v>
          </cell>
          <cell r="G13">
            <v>100</v>
          </cell>
          <cell r="H13">
            <v>2200000</v>
          </cell>
          <cell r="K13">
            <v>10000</v>
          </cell>
          <cell r="S13">
            <v>4000</v>
          </cell>
          <cell r="T13">
            <v>14000</v>
          </cell>
          <cell r="U13">
            <v>1400000</v>
          </cell>
          <cell r="V13">
            <v>8000</v>
          </cell>
          <cell r="W13">
            <v>800000</v>
          </cell>
          <cell r="X13">
            <v>20000</v>
          </cell>
          <cell r="Y13">
            <v>8000</v>
          </cell>
        </row>
        <row r="14">
          <cell r="B14" t="str">
            <v>Bảng kiểm tiêm chủng đối với trẻ sơ sinh</v>
          </cell>
          <cell r="C14" t="str">
            <v>15x21cm</v>
          </cell>
          <cell r="D14" t="str">
            <v>Vĩnh phú 60gsm, 90 In 01 màu (đen), 01 mặt</v>
          </cell>
          <cell r="E14" t="str">
            <v>Tờ</v>
          </cell>
          <cell r="F14">
            <v>37000</v>
          </cell>
          <cell r="G14">
            <v>95</v>
          </cell>
          <cell r="H14">
            <v>3515000</v>
          </cell>
          <cell r="J14">
            <v>1000</v>
          </cell>
          <cell r="K14">
            <v>10500</v>
          </cell>
          <cell r="L14">
            <v>2500</v>
          </cell>
          <cell r="N14">
            <v>500</v>
          </cell>
          <cell r="O14">
            <v>1200</v>
          </cell>
          <cell r="Q14">
            <v>500</v>
          </cell>
          <cell r="R14">
            <v>500</v>
          </cell>
          <cell r="S14">
            <v>5000</v>
          </cell>
          <cell r="T14">
            <v>21700</v>
          </cell>
          <cell r="U14">
            <v>2061500</v>
          </cell>
          <cell r="V14">
            <v>15300</v>
          </cell>
          <cell r="W14">
            <v>1453500</v>
          </cell>
          <cell r="X14">
            <v>41500</v>
          </cell>
          <cell r="Y14">
            <v>15300</v>
          </cell>
        </row>
        <row r="15">
          <cell r="B15" t="str">
            <v>Bảng kiểm trước chụp MRI</v>
          </cell>
          <cell r="C15" t="str">
            <v>21x30cm</v>
          </cell>
          <cell r="D15" t="str">
            <v>Vĩnh phú 60gsm, 90 In 01 màu (đen), 01 mặt</v>
          </cell>
          <cell r="E15" t="str">
            <v>Tờ</v>
          </cell>
          <cell r="F15">
            <v>250</v>
          </cell>
          <cell r="G15">
            <v>1100</v>
          </cell>
          <cell r="H15">
            <v>275000</v>
          </cell>
          <cell r="J15">
            <v>100</v>
          </cell>
          <cell r="L15">
            <v>100</v>
          </cell>
          <cell r="O15">
            <v>50</v>
          </cell>
          <cell r="T15">
            <v>250</v>
          </cell>
          <cell r="U15">
            <v>275000</v>
          </cell>
          <cell r="V15">
            <v>0</v>
          </cell>
          <cell r="W15">
            <v>0</v>
          </cell>
          <cell r="X15">
            <v>350</v>
          </cell>
        </row>
        <row r="16">
          <cell r="B16" t="str">
            <v>Bảng theo dõi sử dụng giường bệnh</v>
          </cell>
          <cell r="C16" t="str">
            <v>21x30cm</v>
          </cell>
          <cell r="D16" t="str">
            <v>Vĩnh phú 60gsm, 90 In 01 màu (đen), 02 mặt</v>
          </cell>
          <cell r="E16" t="str">
            <v>Tờ</v>
          </cell>
          <cell r="F16">
            <v>63400</v>
          </cell>
          <cell r="G16">
            <v>140</v>
          </cell>
          <cell r="H16">
            <v>8876000</v>
          </cell>
          <cell r="I16">
            <v>4900</v>
          </cell>
          <cell r="J16">
            <v>4600</v>
          </cell>
          <cell r="L16">
            <v>10000</v>
          </cell>
          <cell r="M16">
            <v>1500</v>
          </cell>
          <cell r="N16">
            <v>2900</v>
          </cell>
          <cell r="O16">
            <v>3500</v>
          </cell>
          <cell r="P16">
            <v>2200</v>
          </cell>
          <cell r="Q16">
            <v>3700</v>
          </cell>
          <cell r="R16">
            <v>3700</v>
          </cell>
          <cell r="S16">
            <v>18900</v>
          </cell>
          <cell r="T16">
            <v>55900</v>
          </cell>
          <cell r="U16">
            <v>7826000</v>
          </cell>
          <cell r="V16">
            <v>7500</v>
          </cell>
          <cell r="W16">
            <v>1050000</v>
          </cell>
          <cell r="X16" t="e">
            <v>#N/A</v>
          </cell>
        </row>
        <row r="17">
          <cell r="B17" t="str">
            <v>Bảng thông tin dành cho người bệnh trước và sau phẫu thuật</v>
          </cell>
          <cell r="C17" t="str">
            <v>21x30cm</v>
          </cell>
          <cell r="D17" t="str">
            <v>Vĩnh phú 60gsm, 90 In 01 màu (đen), 02 mặt</v>
          </cell>
          <cell r="E17" t="str">
            <v>Tờ</v>
          </cell>
          <cell r="F17">
            <v>5000</v>
          </cell>
          <cell r="G17">
            <v>230</v>
          </cell>
          <cell r="H17">
            <v>1150000</v>
          </cell>
          <cell r="J17">
            <v>500</v>
          </cell>
          <cell r="T17">
            <v>500</v>
          </cell>
          <cell r="U17">
            <v>115000</v>
          </cell>
          <cell r="V17">
            <v>4500</v>
          </cell>
          <cell r="W17">
            <v>1035000</v>
          </cell>
          <cell r="X17" t="e">
            <v>#N/A</v>
          </cell>
        </row>
        <row r="18">
          <cell r="B18" t="str">
            <v>Bảng thông tin tư vấn nuôi con bằng sữa mẹ</v>
          </cell>
          <cell r="C18" t="str">
            <v>21x30cm</v>
          </cell>
          <cell r="D18" t="str">
            <v>Vĩnh phú 60gsm, 90 In 01 màu (đen), 02 mặt</v>
          </cell>
          <cell r="E18" t="str">
            <v>Tờ</v>
          </cell>
          <cell r="F18">
            <v>6000</v>
          </cell>
          <cell r="G18">
            <v>210</v>
          </cell>
          <cell r="H18">
            <v>1260000</v>
          </cell>
          <cell r="T18">
            <v>0</v>
          </cell>
          <cell r="U18">
            <v>0</v>
          </cell>
          <cell r="V18">
            <v>6000</v>
          </cell>
          <cell r="W18">
            <v>1260000</v>
          </cell>
          <cell r="X18">
            <v>6000</v>
          </cell>
          <cell r="Y18">
            <v>1000</v>
          </cell>
        </row>
        <row r="19">
          <cell r="B19" t="str">
            <v>Bệnh án ngoại khoa</v>
          </cell>
          <cell r="C19" t="str">
            <v>30x40cm</v>
          </cell>
          <cell r="D19" t="str">
            <v>Vĩnh phú 60gsm, 90 In 01 màu (đen), 02 mặt</v>
          </cell>
          <cell r="E19" t="str">
            <v>Tờ</v>
          </cell>
          <cell r="F19">
            <v>3000</v>
          </cell>
          <cell r="G19">
            <v>600</v>
          </cell>
          <cell r="H19">
            <v>1800000</v>
          </cell>
          <cell r="J19">
            <v>700</v>
          </cell>
          <cell r="L19">
            <v>700</v>
          </cell>
          <cell r="P19">
            <v>1000</v>
          </cell>
          <cell r="S19">
            <v>500</v>
          </cell>
          <cell r="T19">
            <v>2900</v>
          </cell>
          <cell r="U19">
            <v>1740000</v>
          </cell>
          <cell r="V19">
            <v>100</v>
          </cell>
          <cell r="W19">
            <v>60000</v>
          </cell>
          <cell r="X19">
            <v>3500</v>
          </cell>
        </row>
        <row r="20">
          <cell r="B20" t="str">
            <v xml:space="preserve">Bệnh án ngoại trú </v>
          </cell>
          <cell r="C20" t="str">
            <v>30x40cm</v>
          </cell>
          <cell r="D20" t="str">
            <v>Vĩnh phú 60gsm, 90 In 01 màu (đen), 02 mặt</v>
          </cell>
          <cell r="E20" t="str">
            <v>Tờ</v>
          </cell>
          <cell r="F20">
            <v>300</v>
          </cell>
          <cell r="G20">
            <v>1500</v>
          </cell>
          <cell r="H20">
            <v>450000</v>
          </cell>
          <cell r="T20">
            <v>0</v>
          </cell>
          <cell r="U20">
            <v>0</v>
          </cell>
          <cell r="V20">
            <v>300</v>
          </cell>
          <cell r="W20">
            <v>450000</v>
          </cell>
          <cell r="X20" t="e">
            <v>#N/A</v>
          </cell>
        </row>
        <row r="21">
          <cell r="B21" t="str">
            <v>Bệnh án nhi khoa</v>
          </cell>
          <cell r="C21" t="str">
            <v>30x40cm</v>
          </cell>
          <cell r="D21" t="str">
            <v>Vĩnh phú 60gsm, 90  In 01 màu (đen), 02 mặt</v>
          </cell>
          <cell r="E21" t="str">
            <v>Tờ</v>
          </cell>
          <cell r="F21">
            <v>18600</v>
          </cell>
          <cell r="G21">
            <v>300</v>
          </cell>
          <cell r="H21">
            <v>5580000</v>
          </cell>
          <cell r="I21">
            <v>3300</v>
          </cell>
          <cell r="K21">
            <v>2400</v>
          </cell>
          <cell r="L21">
            <v>4300</v>
          </cell>
          <cell r="M21">
            <v>2000</v>
          </cell>
          <cell r="N21">
            <v>1600</v>
          </cell>
          <cell r="O21">
            <v>1500</v>
          </cell>
          <cell r="P21">
            <v>1300</v>
          </cell>
          <cell r="Q21">
            <v>1700</v>
          </cell>
          <cell r="S21">
            <v>500</v>
          </cell>
          <cell r="T21">
            <v>18600</v>
          </cell>
          <cell r="U21">
            <v>5580000</v>
          </cell>
          <cell r="V21">
            <v>0</v>
          </cell>
          <cell r="W21">
            <v>0</v>
          </cell>
          <cell r="X21">
            <v>21500</v>
          </cell>
        </row>
        <row r="22">
          <cell r="B22" t="str">
            <v>Bệnh án nội khoa</v>
          </cell>
          <cell r="C22" t="str">
            <v>30x40cm</v>
          </cell>
          <cell r="D22" t="str">
            <v>Vĩnh phú 60gsm, 90 In 01 màu (đen), 02 mặt</v>
          </cell>
          <cell r="E22" t="str">
            <v>Tờ</v>
          </cell>
          <cell r="F22">
            <v>1000</v>
          </cell>
          <cell r="G22">
            <v>800</v>
          </cell>
          <cell r="H22">
            <v>800000</v>
          </cell>
          <cell r="S22">
            <v>50</v>
          </cell>
          <cell r="T22">
            <v>50</v>
          </cell>
          <cell r="U22">
            <v>40000</v>
          </cell>
          <cell r="V22">
            <v>950</v>
          </cell>
          <cell r="W22">
            <v>760000</v>
          </cell>
          <cell r="X22">
            <v>1500</v>
          </cell>
        </row>
        <row r="23">
          <cell r="B23" t="str">
            <v>Bệnh án phá thai</v>
          </cell>
          <cell r="C23" t="str">
            <v>21x30cm</v>
          </cell>
          <cell r="D23" t="str">
            <v>Vĩnh phú 60gsm, 90 In 01 màu (đen), 02 mặt</v>
          </cell>
          <cell r="E23" t="str">
            <v>Tờ</v>
          </cell>
          <cell r="F23">
            <v>1000</v>
          </cell>
          <cell r="G23">
            <v>600</v>
          </cell>
          <cell r="H23">
            <v>600000</v>
          </cell>
          <cell r="P23">
            <v>1000</v>
          </cell>
          <cell r="T23">
            <v>1000</v>
          </cell>
          <cell r="U23">
            <v>600000</v>
          </cell>
          <cell r="V23">
            <v>0</v>
          </cell>
          <cell r="W23">
            <v>0</v>
          </cell>
          <cell r="X23">
            <v>1000</v>
          </cell>
        </row>
        <row r="24">
          <cell r="B24" t="str">
            <v>Bệnh án phụ khoa</v>
          </cell>
          <cell r="C24" t="str">
            <v>30x40cm</v>
          </cell>
          <cell r="D24" t="str">
            <v>Vĩnh phú 60gsm, 90 In 01 màu (đen), 02 mặt</v>
          </cell>
          <cell r="E24" t="str">
            <v>Tờ</v>
          </cell>
          <cell r="F24">
            <v>6700</v>
          </cell>
          <cell r="G24">
            <v>600</v>
          </cell>
          <cell r="H24">
            <v>4020000</v>
          </cell>
          <cell r="J24">
            <v>500</v>
          </cell>
          <cell r="O24">
            <v>500</v>
          </cell>
          <cell r="R24">
            <v>200</v>
          </cell>
          <cell r="S24">
            <v>1430</v>
          </cell>
          <cell r="T24">
            <v>2630</v>
          </cell>
          <cell r="U24">
            <v>1578000</v>
          </cell>
          <cell r="V24">
            <v>4070</v>
          </cell>
          <cell r="W24">
            <v>2442000</v>
          </cell>
          <cell r="X24">
            <v>6600</v>
          </cell>
          <cell r="Y24">
            <v>4070</v>
          </cell>
        </row>
        <row r="25">
          <cell r="B25" t="str">
            <v>Bệnh án RHM</v>
          </cell>
          <cell r="C25" t="str">
            <v>30x40cm</v>
          </cell>
          <cell r="D25" t="str">
            <v>Vĩnh phú 60gsm, 90 In 01 màu (đen), 02 mặt</v>
          </cell>
          <cell r="E25" t="str">
            <v>Tờ</v>
          </cell>
          <cell r="F25">
            <v>600</v>
          </cell>
          <cell r="G25">
            <v>1500</v>
          </cell>
          <cell r="H25">
            <v>900000</v>
          </cell>
          <cell r="P25">
            <v>500</v>
          </cell>
          <cell r="S25">
            <v>100</v>
          </cell>
          <cell r="T25">
            <v>600</v>
          </cell>
          <cell r="U25">
            <v>900000</v>
          </cell>
          <cell r="V25">
            <v>0</v>
          </cell>
          <cell r="W25">
            <v>0</v>
          </cell>
          <cell r="X25">
            <v>700</v>
          </cell>
        </row>
        <row r="26">
          <cell r="B26" t="str">
            <v>Bệnh án sản khoa</v>
          </cell>
          <cell r="C26" t="str">
            <v>30x40cm</v>
          </cell>
          <cell r="D26" t="str">
            <v>Vĩnh phú 60gsm, 90 In 01 màu (đen), 02 mặt</v>
          </cell>
          <cell r="E26" t="str">
            <v>Tờ</v>
          </cell>
          <cell r="F26">
            <v>15500</v>
          </cell>
          <cell r="G26">
            <v>300</v>
          </cell>
          <cell r="H26">
            <v>4650000</v>
          </cell>
          <cell r="L26">
            <v>3700</v>
          </cell>
          <cell r="O26">
            <v>5000</v>
          </cell>
          <cell r="R26">
            <v>4000</v>
          </cell>
          <cell r="S26">
            <v>2800</v>
          </cell>
          <cell r="T26">
            <v>15500</v>
          </cell>
          <cell r="U26">
            <v>4650000</v>
          </cell>
          <cell r="V26">
            <v>0</v>
          </cell>
          <cell r="W26">
            <v>0</v>
          </cell>
          <cell r="X26">
            <v>18000</v>
          </cell>
        </row>
        <row r="27">
          <cell r="B27" t="str">
            <v>Bệnh án sơ sinh</v>
          </cell>
          <cell r="C27" t="str">
            <v>30x40cm</v>
          </cell>
          <cell r="D27" t="str">
            <v>Vĩnh phú 60gsm, 90 In 01 màu (đen), 02 mặt</v>
          </cell>
          <cell r="E27" t="str">
            <v>Tờ</v>
          </cell>
          <cell r="F27">
            <v>6000</v>
          </cell>
          <cell r="G27">
            <v>600</v>
          </cell>
          <cell r="H27">
            <v>3600000</v>
          </cell>
          <cell r="L27">
            <v>400</v>
          </cell>
          <cell r="O27">
            <v>500</v>
          </cell>
          <cell r="S27">
            <v>1800</v>
          </cell>
          <cell r="T27">
            <v>2700</v>
          </cell>
          <cell r="U27">
            <v>1620000</v>
          </cell>
          <cell r="V27">
            <v>3300</v>
          </cell>
          <cell r="W27">
            <v>1980000</v>
          </cell>
          <cell r="X27">
            <v>6000</v>
          </cell>
          <cell r="Y27">
            <v>3300</v>
          </cell>
        </row>
        <row r="28">
          <cell r="B28" t="str">
            <v>Bệnh án Tai - Mũi - Họng</v>
          </cell>
          <cell r="C28" t="str">
            <v>30x40cm</v>
          </cell>
          <cell r="D28" t="str">
            <v>Vĩnh phú 60gsm, 90 In 01 màu (đen), 02 mặt</v>
          </cell>
          <cell r="E28" t="str">
            <v>Tờ</v>
          </cell>
          <cell r="F28">
            <v>500</v>
          </cell>
          <cell r="G28">
            <v>1500</v>
          </cell>
          <cell r="H28">
            <v>750000</v>
          </cell>
          <cell r="S28">
            <v>200</v>
          </cell>
          <cell r="T28">
            <v>200</v>
          </cell>
          <cell r="U28">
            <v>300000</v>
          </cell>
          <cell r="V28">
            <v>300</v>
          </cell>
          <cell r="W28">
            <v>450000</v>
          </cell>
          <cell r="X28" t="e">
            <v>#N/A</v>
          </cell>
        </row>
        <row r="29">
          <cell r="B29" t="str">
            <v>Bệnh án TCM</v>
          </cell>
          <cell r="C29" t="str">
            <v>30x40cm</v>
          </cell>
          <cell r="D29" t="str">
            <v>Vĩnh phú 60 gsm, 90 In 01 màu (đen), 02 mặt</v>
          </cell>
          <cell r="E29" t="str">
            <v>Tờ</v>
          </cell>
          <cell r="F29">
            <v>200</v>
          </cell>
          <cell r="G29">
            <v>1500</v>
          </cell>
          <cell r="H29">
            <v>300000</v>
          </cell>
          <cell r="S29">
            <v>200</v>
          </cell>
          <cell r="T29">
            <v>200</v>
          </cell>
          <cell r="U29">
            <v>300000</v>
          </cell>
          <cell r="V29">
            <v>0</v>
          </cell>
          <cell r="W29">
            <v>0</v>
          </cell>
          <cell r="X29">
            <v>1000</v>
          </cell>
        </row>
        <row r="30">
          <cell r="B30" t="str">
            <v>Bệnh án triệt sản</v>
          </cell>
          <cell r="C30" t="str">
            <v>30x40cm</v>
          </cell>
          <cell r="D30" t="str">
            <v>Vĩnh phú 60gsm, 90 In 01 màu (đen), 02 mặt</v>
          </cell>
          <cell r="E30" t="str">
            <v>Tờ</v>
          </cell>
          <cell r="F30">
            <v>200</v>
          </cell>
          <cell r="G30">
            <v>1500</v>
          </cell>
          <cell r="H30">
            <v>300000</v>
          </cell>
          <cell r="T30">
            <v>0</v>
          </cell>
          <cell r="U30">
            <v>0</v>
          </cell>
          <cell r="V30">
            <v>200</v>
          </cell>
          <cell r="W30">
            <v>300000</v>
          </cell>
          <cell r="X30" t="e">
            <v>#N/A</v>
          </cell>
        </row>
        <row r="31">
          <cell r="B31" t="str">
            <v>Bì đựng phim MRI 37x50</v>
          </cell>
          <cell r="C31" t="str">
            <v>21x30cm</v>
          </cell>
          <cell r="D31" t="str">
            <v>Giấy trắng mịn, không có tráng phủ, có khả năng ăn mực tốt, khó bị ố vàng theo thời gian thích hợp cho việc lưu trữ định lượng 150gsm. In 04 màu (theo yêu cầu của Bệnh viện), 01 mặt</v>
          </cell>
          <cell r="E31" t="str">
            <v>Cái</v>
          </cell>
          <cell r="F31">
            <v>1200</v>
          </cell>
          <cell r="G31">
            <v>5060</v>
          </cell>
          <cell r="H31">
            <v>6072000</v>
          </cell>
          <cell r="J31">
            <v>1200</v>
          </cell>
          <cell r="T31">
            <v>1200</v>
          </cell>
          <cell r="U31">
            <v>6072000</v>
          </cell>
          <cell r="V31">
            <v>0</v>
          </cell>
          <cell r="W31">
            <v>0</v>
          </cell>
          <cell r="X31">
            <v>1800</v>
          </cell>
        </row>
        <row r="32">
          <cell r="B32" t="str">
            <v>Bì đựng X-Quang 27x35</v>
          </cell>
          <cell r="C32" t="str">
            <v>21x30cm</v>
          </cell>
          <cell r="D32" t="str">
            <v>Giấy trắng mịn, không có tráng phủ, có khả năng ăn mực tốt, khó bị ố vàng theo thời gian thích hợp cho việc lưu trữ định lượng 150gsm. In 04 màu (theo yêu cầu của Bệnh viện), 01 mặt</v>
          </cell>
          <cell r="E32" t="str">
            <v>Cái</v>
          </cell>
          <cell r="F32">
            <v>25000</v>
          </cell>
          <cell r="G32">
            <v>2300</v>
          </cell>
          <cell r="H32">
            <v>57500000</v>
          </cell>
          <cell r="P32">
            <v>25000</v>
          </cell>
          <cell r="T32">
            <v>25000</v>
          </cell>
          <cell r="U32">
            <v>57500000</v>
          </cell>
          <cell r="V32">
            <v>0</v>
          </cell>
          <cell r="W32">
            <v>0</v>
          </cell>
          <cell r="X32">
            <v>30000</v>
          </cell>
        </row>
        <row r="33">
          <cell r="B33" t="str">
            <v>Bìa HSBA sơ sinh vàng (giấy Roky)</v>
          </cell>
          <cell r="C33" t="str">
            <v>30x40cm</v>
          </cell>
          <cell r="D33" t="str">
            <v>Giấy có màu trắng, độ mịn và độ sáng cao, tráng một mặt, còn lại có màu trắng nhám. Giấy có đặc tính là dai, xốp, nhẹ, chịu được lực tốt. Giấy Roky định lượng 300gsm. In 04 màu (theo yêu cầu của Bệnh viện), phía trong có in 10 tờ gáy, 02 mặt</v>
          </cell>
          <cell r="E33" t="str">
            <v>Cái</v>
          </cell>
          <cell r="F33">
            <v>3700</v>
          </cell>
          <cell r="G33">
            <v>3575</v>
          </cell>
          <cell r="H33">
            <v>13227500</v>
          </cell>
          <cell r="K33">
            <v>1812</v>
          </cell>
          <cell r="M33">
            <v>490</v>
          </cell>
          <cell r="O33">
            <v>100</v>
          </cell>
          <cell r="S33">
            <v>500</v>
          </cell>
          <cell r="T33">
            <v>2902</v>
          </cell>
          <cell r="U33">
            <v>10374650</v>
          </cell>
          <cell r="V33">
            <v>798</v>
          </cell>
          <cell r="W33">
            <v>2852850</v>
          </cell>
          <cell r="X33">
            <v>4300</v>
          </cell>
          <cell r="Y33">
            <v>798</v>
          </cell>
        </row>
        <row r="34">
          <cell r="B34" t="str">
            <v>Bìa HSBA sơ sinh xanh (giấy Roky)</v>
          </cell>
          <cell r="C34" t="str">
            <v>30x40cm</v>
          </cell>
          <cell r="D34" t="str">
            <v>Giấy có màu trắng, độ mịn và độ sáng cao, tráng một mặt, còn lại có màu trắng nhám. Giấy có đặc tính là dai, xốp, nhẹ, chịu được lực tốt. Giấy Roky định lượng 300gsm. In 04 màu (theo yêu cầu của Bệnh viện), phía trong có in 10 tờ gáy, 02 mặt</v>
          </cell>
          <cell r="E34" t="str">
            <v>Cái</v>
          </cell>
          <cell r="F34">
            <v>3800</v>
          </cell>
          <cell r="G34">
            <v>3575</v>
          </cell>
          <cell r="H34">
            <v>13585000</v>
          </cell>
          <cell r="O34">
            <v>100</v>
          </cell>
          <cell r="S34">
            <v>700</v>
          </cell>
          <cell r="T34">
            <v>800</v>
          </cell>
          <cell r="U34">
            <v>2860000</v>
          </cell>
          <cell r="V34">
            <v>3000</v>
          </cell>
          <cell r="W34">
            <v>10725000</v>
          </cell>
          <cell r="X34">
            <v>4200</v>
          </cell>
          <cell r="Y34">
            <v>3000</v>
          </cell>
        </row>
        <row r="35">
          <cell r="B35" t="str">
            <v>Bìa HSBA xanh lá (giấy Roky)</v>
          </cell>
          <cell r="C35" t="str">
            <v>30x40cm</v>
          </cell>
          <cell r="D35" t="str">
            <v>Giấy có màu trắng, độ mịn và độ sáng cao, tráng một mặt, còn lại có màu trắng nhám. Giấy có đặc tính là dai, xốp, nhẹ, chịu được lực tốt. Giấy Roky định lượng 300gsm. In 04 màu (theo yêu cầu của Bệnh viện), phía trong có in 10 tờ gáy, 02 mặt</v>
          </cell>
          <cell r="E35" t="str">
            <v>Cái</v>
          </cell>
          <cell r="F35">
            <v>49000</v>
          </cell>
          <cell r="G35">
            <v>2862</v>
          </cell>
          <cell r="H35">
            <v>140238000</v>
          </cell>
          <cell r="I35">
            <v>3300</v>
          </cell>
          <cell r="K35">
            <v>2600</v>
          </cell>
          <cell r="L35">
            <v>481</v>
          </cell>
          <cell r="M35">
            <v>1495</v>
          </cell>
          <cell r="N35">
            <v>2498</v>
          </cell>
          <cell r="O35">
            <v>1800</v>
          </cell>
          <cell r="P35">
            <v>4700</v>
          </cell>
          <cell r="Q35">
            <v>4281</v>
          </cell>
          <cell r="R35">
            <v>4360</v>
          </cell>
          <cell r="S35">
            <v>13980</v>
          </cell>
          <cell r="T35">
            <v>39495</v>
          </cell>
          <cell r="U35">
            <v>113034690</v>
          </cell>
          <cell r="V35">
            <v>9505</v>
          </cell>
          <cell r="W35">
            <v>27203310</v>
          </cell>
          <cell r="X35">
            <v>54300</v>
          </cell>
          <cell r="Y35">
            <v>9505</v>
          </cell>
        </row>
        <row r="36">
          <cell r="B36" t="str">
            <v>Biên bản tư vấn giữa tua trực và người nhà</v>
          </cell>
          <cell r="C36" t="str">
            <v>21x30cm</v>
          </cell>
          <cell r="D36" t="str">
            <v>Vĩnh phú 60gsm, 90 In 01 màu (đen), 02 mặt</v>
          </cell>
          <cell r="E36" t="str">
            <v>Tờ</v>
          </cell>
          <cell r="F36">
            <v>13000</v>
          </cell>
          <cell r="G36">
            <v>140</v>
          </cell>
          <cell r="H36">
            <v>1820000</v>
          </cell>
          <cell r="P36">
            <v>300</v>
          </cell>
          <cell r="T36">
            <v>300</v>
          </cell>
          <cell r="U36">
            <v>42000</v>
          </cell>
          <cell r="V36">
            <v>12700</v>
          </cell>
          <cell r="W36">
            <v>1778000</v>
          </cell>
          <cell r="X36">
            <v>3200</v>
          </cell>
        </row>
        <row r="37">
          <cell r="B37" t="str">
            <v>Biểu đồ chuyển dạ</v>
          </cell>
          <cell r="C37" t="str">
            <v>21x30cm</v>
          </cell>
          <cell r="D37" t="str">
            <v>Vĩnh phú 60gsm, 90 In 01 màu (đen), 01 mặt</v>
          </cell>
          <cell r="E37" t="str">
            <v>Tờ</v>
          </cell>
          <cell r="F37">
            <v>11000</v>
          </cell>
          <cell r="G37">
            <v>140</v>
          </cell>
          <cell r="H37">
            <v>1540000</v>
          </cell>
          <cell r="R37">
            <v>500</v>
          </cell>
          <cell r="S37">
            <v>4500</v>
          </cell>
          <cell r="T37">
            <v>5000</v>
          </cell>
          <cell r="U37">
            <v>700000</v>
          </cell>
          <cell r="V37">
            <v>6000</v>
          </cell>
          <cell r="W37">
            <v>840000</v>
          </cell>
          <cell r="X37">
            <v>11000</v>
          </cell>
        </row>
        <row r="38">
          <cell r="B38" t="str">
            <v>Cam đoan bơm tinh trùng vào buồng tử cung</v>
          </cell>
          <cell r="C38" t="str">
            <v>21x30cm</v>
          </cell>
          <cell r="D38" t="str">
            <v>Vĩnh phú 60gsm, 90 In 01 màu (đen), 02 mặt</v>
          </cell>
          <cell r="E38" t="str">
            <v>Tờ</v>
          </cell>
          <cell r="F38">
            <v>500</v>
          </cell>
          <cell r="G38">
            <v>1100</v>
          </cell>
          <cell r="H38">
            <v>550000</v>
          </cell>
          <cell r="J38">
            <v>500</v>
          </cell>
          <cell r="T38">
            <v>500</v>
          </cell>
          <cell r="U38">
            <v>550000</v>
          </cell>
          <cell r="V38">
            <v>0</v>
          </cell>
          <cell r="W38">
            <v>0</v>
          </cell>
          <cell r="X38" t="e">
            <v>#N/A</v>
          </cell>
        </row>
        <row r="39">
          <cell r="B39" t="str">
            <v>Cam kết điều trị đúng mẫu</v>
          </cell>
          <cell r="C39" t="str">
            <v>21x30cm</v>
          </cell>
          <cell r="D39" t="str">
            <v>Vĩnh phú 60gsm, 90 In 01 màu (đen), 01 mặt</v>
          </cell>
          <cell r="E39" t="str">
            <v>Tờ</v>
          </cell>
          <cell r="F39">
            <v>500</v>
          </cell>
          <cell r="G39">
            <v>1100</v>
          </cell>
          <cell r="H39">
            <v>550000</v>
          </cell>
          <cell r="J39">
            <v>500</v>
          </cell>
          <cell r="T39">
            <v>500</v>
          </cell>
          <cell r="U39">
            <v>550000</v>
          </cell>
          <cell r="V39">
            <v>0</v>
          </cell>
          <cell r="W39">
            <v>0</v>
          </cell>
          <cell r="X39" t="e">
            <v>#N/A</v>
          </cell>
        </row>
        <row r="40">
          <cell r="B40" t="str">
            <v>Câu hỏi khảo sát kiến thức lớp học tiền sản</v>
          </cell>
          <cell r="C40" t="str">
            <v>21x30cm</v>
          </cell>
          <cell r="D40" t="str">
            <v>Vĩnh phú 60gsm, 90 In 01 màu (đen), 02 mặt</v>
          </cell>
          <cell r="E40" t="str">
            <v>Tờ</v>
          </cell>
          <cell r="F40">
            <v>1700</v>
          </cell>
          <cell r="G40">
            <v>600</v>
          </cell>
          <cell r="H40">
            <v>1020000</v>
          </cell>
          <cell r="S40">
            <v>1700</v>
          </cell>
          <cell r="T40">
            <v>1700</v>
          </cell>
          <cell r="U40">
            <v>1020000</v>
          </cell>
          <cell r="V40">
            <v>0</v>
          </cell>
          <cell r="W40">
            <v>0</v>
          </cell>
          <cell r="X40">
            <v>1700</v>
          </cell>
        </row>
        <row r="41">
          <cell r="B41" t="str">
            <v>Đơn xin đình sản tự nguyện</v>
          </cell>
          <cell r="C41" t="str">
            <v>21x30cm</v>
          </cell>
          <cell r="D41" t="str">
            <v>Vĩnh phú 60gsm, 90 In 01 màu (đen), 01 mặt</v>
          </cell>
          <cell r="E41" t="str">
            <v>Tờ</v>
          </cell>
          <cell r="F41">
            <v>200</v>
          </cell>
          <cell r="G41">
            <v>1100</v>
          </cell>
          <cell r="H41">
            <v>220000</v>
          </cell>
          <cell r="P41">
            <v>200</v>
          </cell>
          <cell r="T41">
            <v>200</v>
          </cell>
          <cell r="U41">
            <v>220000</v>
          </cell>
          <cell r="V41">
            <v>0</v>
          </cell>
          <cell r="W41">
            <v>0</v>
          </cell>
          <cell r="X41" t="e">
            <v>#N/A</v>
          </cell>
        </row>
        <row r="42">
          <cell r="B42" t="str">
            <v>Giấy cam đoan phá thai</v>
          </cell>
          <cell r="C42" t="str">
            <v>21x30cm</v>
          </cell>
          <cell r="D42" t="str">
            <v>Vĩnh phú 60gsm, 90 In 01 màu (đen), 01 mặt</v>
          </cell>
          <cell r="E42" t="str">
            <v>Tờ</v>
          </cell>
          <cell r="F42">
            <v>500</v>
          </cell>
          <cell r="G42">
            <v>1100</v>
          </cell>
          <cell r="H42">
            <v>550000</v>
          </cell>
          <cell r="P42">
            <v>500</v>
          </cell>
          <cell r="T42">
            <v>500</v>
          </cell>
          <cell r="U42">
            <v>550000</v>
          </cell>
          <cell r="V42">
            <v>0</v>
          </cell>
          <cell r="W42">
            <v>0</v>
          </cell>
          <cell r="X42">
            <v>500</v>
          </cell>
        </row>
        <row r="43">
          <cell r="B43" t="str">
            <v>Giấy cam đoan PT TT</v>
          </cell>
          <cell r="C43" t="str">
            <v>21x30cm</v>
          </cell>
          <cell r="D43" t="str">
            <v>Vĩnh phú 60gsm, 90 In 01 màu (đen), 01 mặt</v>
          </cell>
          <cell r="E43" t="str">
            <v>Tờ</v>
          </cell>
          <cell r="F43">
            <v>21850</v>
          </cell>
          <cell r="G43">
            <v>140</v>
          </cell>
          <cell r="H43">
            <v>3059000</v>
          </cell>
          <cell r="J43">
            <v>600</v>
          </cell>
          <cell r="K43">
            <v>2500</v>
          </cell>
          <cell r="L43">
            <v>1100</v>
          </cell>
          <cell r="O43">
            <v>150</v>
          </cell>
          <cell r="R43">
            <v>500</v>
          </cell>
          <cell r="S43">
            <v>2400</v>
          </cell>
          <cell r="T43">
            <v>7250</v>
          </cell>
          <cell r="U43">
            <v>1015000</v>
          </cell>
          <cell r="V43">
            <v>14600</v>
          </cell>
          <cell r="W43">
            <v>2044000</v>
          </cell>
          <cell r="X43">
            <v>27250</v>
          </cell>
          <cell r="Y43">
            <v>14600</v>
          </cell>
        </row>
        <row r="44">
          <cell r="B44" t="str">
            <v>Giấy cam đoan tự nguyện phá thai</v>
          </cell>
          <cell r="C44" t="str">
            <v>21x30cm</v>
          </cell>
          <cell r="D44" t="str">
            <v>Vĩnh phú 60gsm, 90 In 01 màu (đen), 01 mặt</v>
          </cell>
          <cell r="E44" t="str">
            <v>Tờ</v>
          </cell>
          <cell r="F44">
            <v>1000</v>
          </cell>
          <cell r="G44">
            <v>800</v>
          </cell>
          <cell r="H44">
            <v>800000</v>
          </cell>
          <cell r="P44">
            <v>1000</v>
          </cell>
          <cell r="T44">
            <v>1000</v>
          </cell>
          <cell r="U44">
            <v>800000</v>
          </cell>
          <cell r="V44">
            <v>0</v>
          </cell>
          <cell r="W44">
            <v>0</v>
          </cell>
          <cell r="X44">
            <v>1000</v>
          </cell>
        </row>
        <row r="45">
          <cell r="B45" t="str">
            <v>Giấy cam kết truyền máu</v>
          </cell>
          <cell r="C45" t="str">
            <v>21x30cm</v>
          </cell>
          <cell r="D45" t="str">
            <v>Vĩnh phú 60gsm, 90 In 01 màu (đen), 02 mặt</v>
          </cell>
          <cell r="E45" t="str">
            <v>Tờ</v>
          </cell>
          <cell r="F45">
            <v>6000</v>
          </cell>
          <cell r="G45">
            <v>230</v>
          </cell>
          <cell r="H45">
            <v>1380000</v>
          </cell>
          <cell r="N45">
            <v>300</v>
          </cell>
          <cell r="P45">
            <v>200</v>
          </cell>
          <cell r="Q45">
            <v>500</v>
          </cell>
          <cell r="S45">
            <v>500</v>
          </cell>
          <cell r="T45">
            <v>1500</v>
          </cell>
          <cell r="U45">
            <v>345000</v>
          </cell>
          <cell r="V45">
            <v>4500</v>
          </cell>
          <cell r="W45">
            <v>1035000</v>
          </cell>
          <cell r="X45">
            <v>4100</v>
          </cell>
          <cell r="Y45">
            <v>2000</v>
          </cell>
        </row>
        <row r="46">
          <cell r="B46" t="str">
            <v>Giấy khám chữa bệnh theo yêu cầu</v>
          </cell>
          <cell r="C46" t="str">
            <v>21x30cm</v>
          </cell>
          <cell r="D46" t="str">
            <v>Vĩnh phú 60gsm, 90 In 01 màu (đen), 01 mặt</v>
          </cell>
          <cell r="E46" t="str">
            <v>Tờ</v>
          </cell>
          <cell r="F46">
            <v>33500</v>
          </cell>
          <cell r="G46">
            <v>120</v>
          </cell>
          <cell r="H46">
            <v>4020000</v>
          </cell>
          <cell r="I46">
            <v>200</v>
          </cell>
          <cell r="J46">
            <v>1700</v>
          </cell>
          <cell r="L46">
            <v>9400</v>
          </cell>
          <cell r="Q46">
            <v>1200</v>
          </cell>
          <cell r="R46">
            <v>1000</v>
          </cell>
          <cell r="S46">
            <v>8200</v>
          </cell>
          <cell r="T46">
            <v>21700</v>
          </cell>
          <cell r="U46">
            <v>2604000</v>
          </cell>
          <cell r="V46">
            <v>11800</v>
          </cell>
          <cell r="W46">
            <v>1416000</v>
          </cell>
          <cell r="X46">
            <v>36800</v>
          </cell>
          <cell r="Y46">
            <v>11800</v>
          </cell>
        </row>
        <row r="47">
          <cell r="B47" t="str">
            <v>Giấy khám sức khỏe dưới 18 tuổi</v>
          </cell>
          <cell r="C47" t="str">
            <v>42x30cm</v>
          </cell>
          <cell r="D47" t="str">
            <v>Vĩnh phú 60gsm, 90 In 01 màu (đen), 02 mặt</v>
          </cell>
          <cell r="E47" t="str">
            <v>Tờ</v>
          </cell>
          <cell r="F47">
            <v>300</v>
          </cell>
          <cell r="G47">
            <v>1500</v>
          </cell>
          <cell r="H47">
            <v>450000</v>
          </cell>
          <cell r="T47">
            <v>0</v>
          </cell>
          <cell r="U47">
            <v>0</v>
          </cell>
          <cell r="V47">
            <v>300</v>
          </cell>
          <cell r="W47">
            <v>450000</v>
          </cell>
          <cell r="X47" t="e">
            <v>#N/A</v>
          </cell>
          <cell r="Y47">
            <v>9500</v>
          </cell>
        </row>
        <row r="48">
          <cell r="B48" t="str">
            <v>Giấy khám sức khỏe lái xe</v>
          </cell>
          <cell r="C48" t="str">
            <v>42x30cm</v>
          </cell>
          <cell r="D48" t="str">
            <v>Vĩnh phú 60gsm, 90 In 01 màu (đen), 02 mặt</v>
          </cell>
          <cell r="E48" t="str">
            <v>Tờ</v>
          </cell>
          <cell r="F48">
            <v>300</v>
          </cell>
          <cell r="G48">
            <v>1500</v>
          </cell>
          <cell r="H48">
            <v>450000</v>
          </cell>
          <cell r="R48">
            <v>200</v>
          </cell>
          <cell r="T48">
            <v>200</v>
          </cell>
          <cell r="U48">
            <v>300000</v>
          </cell>
          <cell r="V48">
            <v>100</v>
          </cell>
          <cell r="W48">
            <v>150000</v>
          </cell>
          <cell r="X48">
            <v>300</v>
          </cell>
        </row>
        <row r="49">
          <cell r="B49" t="str">
            <v>Giấy khám sức khỏe đủ 18 tuổi trở lên</v>
          </cell>
          <cell r="C49" t="str">
            <v>42x30cm</v>
          </cell>
          <cell r="D49" t="str">
            <v>Vĩnh phú 60gsm, 90 In 01 màu (đen), 02 mặt</v>
          </cell>
          <cell r="E49" t="str">
            <v>Tờ</v>
          </cell>
          <cell r="F49">
            <v>12500</v>
          </cell>
          <cell r="G49">
            <v>600</v>
          </cell>
          <cell r="H49">
            <v>7500000</v>
          </cell>
          <cell r="S49">
            <v>3000</v>
          </cell>
          <cell r="T49">
            <v>3000</v>
          </cell>
          <cell r="U49">
            <v>1800000</v>
          </cell>
          <cell r="V49">
            <v>9500</v>
          </cell>
          <cell r="W49">
            <v>5700000</v>
          </cell>
          <cell r="X49" t="e">
            <v>#N/A</v>
          </cell>
        </row>
        <row r="50">
          <cell r="B50" t="str">
            <v>Giấy yêu cầu BS khám, điều trị, phẫu thuật</v>
          </cell>
          <cell r="C50" t="str">
            <v>21x30cm</v>
          </cell>
          <cell r="D50" t="str">
            <v>Vĩnh phú 60gsm, 90 In 01 màu (đen), 02 mặt</v>
          </cell>
          <cell r="E50" t="str">
            <v>Tờ</v>
          </cell>
          <cell r="F50">
            <v>200</v>
          </cell>
          <cell r="G50">
            <v>1100</v>
          </cell>
          <cell r="H50">
            <v>220000</v>
          </cell>
          <cell r="T50">
            <v>0</v>
          </cell>
          <cell r="U50">
            <v>0</v>
          </cell>
          <cell r="V50">
            <v>200</v>
          </cell>
          <cell r="W50">
            <v>220000</v>
          </cell>
          <cell r="X50" t="e">
            <v>#N/A</v>
          </cell>
        </row>
        <row r="51">
          <cell r="B51" t="str">
            <v>Hồ sơ bệnh án phá thai</v>
          </cell>
          <cell r="C51" t="str">
            <v>21x30cm</v>
          </cell>
          <cell r="D51" t="str">
            <v>Vĩnh phú 60gsm, 90 In 01 màu (đen), 01 mặt</v>
          </cell>
          <cell r="E51" t="str">
            <v>Tờ</v>
          </cell>
          <cell r="F51">
            <v>1040</v>
          </cell>
          <cell r="G51">
            <v>800</v>
          </cell>
          <cell r="H51">
            <v>832000</v>
          </cell>
          <cell r="P51">
            <v>500</v>
          </cell>
          <cell r="T51">
            <v>500</v>
          </cell>
          <cell r="U51">
            <v>400000</v>
          </cell>
          <cell r="V51">
            <v>540</v>
          </cell>
          <cell r="W51">
            <v>432000</v>
          </cell>
          <cell r="X51">
            <v>1000</v>
          </cell>
        </row>
        <row r="52">
          <cell r="B52" t="str">
            <v>Hướng dẫn khách hàng theo dõi phá thai bằng thuốc</v>
          </cell>
          <cell r="C52" t="str">
            <v>21x30cm</v>
          </cell>
          <cell r="D52" t="str">
            <v>Vĩnh phú 60gsm, 90 In 01 màu (đen), 01 mặt</v>
          </cell>
          <cell r="E52" t="str">
            <v>Tờ</v>
          </cell>
          <cell r="F52">
            <v>1040</v>
          </cell>
          <cell r="G52">
            <v>800</v>
          </cell>
          <cell r="H52">
            <v>832000</v>
          </cell>
          <cell r="P52">
            <v>500</v>
          </cell>
          <cell r="T52">
            <v>500</v>
          </cell>
          <cell r="U52">
            <v>400000</v>
          </cell>
          <cell r="V52">
            <v>540</v>
          </cell>
          <cell r="W52">
            <v>432000</v>
          </cell>
          <cell r="X52">
            <v>1000</v>
          </cell>
        </row>
        <row r="53">
          <cell r="B53" t="str">
            <v>Kết quả xét nghiệm (hiếm muộn)</v>
          </cell>
          <cell r="C53" t="str">
            <v>21x30cm</v>
          </cell>
          <cell r="D53" t="str">
            <v>Vĩnh phú 60gsm, 90 In 01 màu (đen), 02 mặt</v>
          </cell>
          <cell r="E53" t="str">
            <v>Tờ</v>
          </cell>
          <cell r="F53">
            <v>300</v>
          </cell>
          <cell r="G53">
            <v>1100</v>
          </cell>
          <cell r="H53">
            <v>330000</v>
          </cell>
          <cell r="J53">
            <v>300</v>
          </cell>
          <cell r="T53">
            <v>300</v>
          </cell>
          <cell r="U53">
            <v>330000</v>
          </cell>
          <cell r="V53">
            <v>0</v>
          </cell>
          <cell r="W53">
            <v>0</v>
          </cell>
          <cell r="X53" t="e">
            <v>#N/A</v>
          </cell>
        </row>
        <row r="54">
          <cell r="B54" t="str">
            <v>Mẫu đơn đề nghị cấp lại giấy chứng sinh</v>
          </cell>
          <cell r="C54" t="str">
            <v>21x30cm</v>
          </cell>
          <cell r="D54" t="str">
            <v>Vĩnh phú 60gsm, 90 In 01 màu (đen), 02 mặt</v>
          </cell>
          <cell r="E54" t="str">
            <v>Tờ</v>
          </cell>
          <cell r="F54">
            <v>250</v>
          </cell>
          <cell r="G54">
            <v>1100</v>
          </cell>
          <cell r="H54">
            <v>275000</v>
          </cell>
          <cell r="N54">
            <v>250</v>
          </cell>
          <cell r="T54">
            <v>250</v>
          </cell>
          <cell r="U54">
            <v>275000</v>
          </cell>
          <cell r="V54">
            <v>0</v>
          </cell>
          <cell r="W54">
            <v>0</v>
          </cell>
          <cell r="X54">
            <v>240</v>
          </cell>
        </row>
        <row r="55">
          <cell r="B55" t="str">
            <v>Nhãn chai 250ml hấp tiệt trùng</v>
          </cell>
          <cell r="C55" t="str">
            <v>6x13cm</v>
          </cell>
          <cell r="D55" t="str">
            <v>Vĩnh phú 60gsm, 90 In 01 màu (đen), 01 mặt</v>
          </cell>
          <cell r="E55" t="str">
            <v>Tờ</v>
          </cell>
          <cell r="F55">
            <v>10000</v>
          </cell>
          <cell r="G55">
            <v>120</v>
          </cell>
          <cell r="H55">
            <v>1200000</v>
          </cell>
          <cell r="R55">
            <v>4000</v>
          </cell>
          <cell r="T55">
            <v>4000</v>
          </cell>
          <cell r="U55">
            <v>480000</v>
          </cell>
          <cell r="V55">
            <v>6000</v>
          </cell>
          <cell r="W55">
            <v>720000</v>
          </cell>
          <cell r="X55">
            <v>5000</v>
          </cell>
          <cell r="Y55">
            <v>6000</v>
          </cell>
        </row>
        <row r="56">
          <cell r="B56" t="str">
            <v>Nhãn nước cất đóng chai 500ml</v>
          </cell>
          <cell r="C56" t="str">
            <v>9x16cm</v>
          </cell>
          <cell r="D56" t="str">
            <v>Vĩnh phú 60gsm, 90 In 01 màu (đen), 01 mặt</v>
          </cell>
          <cell r="E56" t="str">
            <v>Tờ</v>
          </cell>
          <cell r="F56">
            <v>10000</v>
          </cell>
          <cell r="G56">
            <v>120</v>
          </cell>
          <cell r="H56">
            <v>1200000</v>
          </cell>
          <cell r="R56">
            <v>4000</v>
          </cell>
          <cell r="T56">
            <v>4000</v>
          </cell>
          <cell r="U56">
            <v>480000</v>
          </cell>
          <cell r="V56">
            <v>6000</v>
          </cell>
          <cell r="W56">
            <v>720000</v>
          </cell>
          <cell r="X56">
            <v>5000</v>
          </cell>
          <cell r="Y56">
            <v>6000</v>
          </cell>
        </row>
        <row r="57">
          <cell r="B57" t="str">
            <v>Nhãn nước muối đóng chai 500ml</v>
          </cell>
          <cell r="C57" t="str">
            <v>9x16cm</v>
          </cell>
          <cell r="D57" t="str">
            <v>Vĩnh phú 60gsm, 90 In 01 màu (đen), 01 mặt</v>
          </cell>
          <cell r="E57" t="str">
            <v>Tờ</v>
          </cell>
          <cell r="F57">
            <v>4000</v>
          </cell>
          <cell r="G57">
            <v>120</v>
          </cell>
          <cell r="H57">
            <v>480000</v>
          </cell>
          <cell r="T57">
            <v>0</v>
          </cell>
          <cell r="U57">
            <v>0</v>
          </cell>
          <cell r="V57">
            <v>4000</v>
          </cell>
          <cell r="W57">
            <v>480000</v>
          </cell>
          <cell r="X57" t="e">
            <v>#N/A</v>
          </cell>
          <cell r="Y57">
            <v>4000</v>
          </cell>
        </row>
        <row r="58">
          <cell r="B58" t="str">
            <v>Phiếu báo cáo mắc hoặc nghi ngờ NKBV</v>
          </cell>
          <cell r="C58" t="str">
            <v>21x30cm</v>
          </cell>
          <cell r="D58" t="str">
            <v>Vĩnh phú 60gsm, 90 In 01 màu (đen), 02 mặt</v>
          </cell>
          <cell r="E58" t="str">
            <v>Tờ</v>
          </cell>
          <cell r="F58">
            <v>300</v>
          </cell>
          <cell r="G58">
            <v>1100</v>
          </cell>
          <cell r="H58">
            <v>330000</v>
          </cell>
          <cell r="M58">
            <v>300</v>
          </cell>
          <cell r="T58">
            <v>300</v>
          </cell>
          <cell r="U58">
            <v>330000</v>
          </cell>
          <cell r="V58">
            <v>0</v>
          </cell>
          <cell r="W58">
            <v>0</v>
          </cell>
          <cell r="X58" t="e">
            <v>#N/A</v>
          </cell>
        </row>
        <row r="59">
          <cell r="B59" t="str">
            <v>Phiếu chăm sóc</v>
          </cell>
          <cell r="C59" t="str">
            <v>21x30cm</v>
          </cell>
          <cell r="D59" t="str">
            <v>Vĩnh phú 60gsm, 90 In 01 màu (đen), 02 mặt</v>
          </cell>
          <cell r="E59" t="str">
            <v>Tờ</v>
          </cell>
          <cell r="F59">
            <v>137900</v>
          </cell>
          <cell r="G59">
            <v>120</v>
          </cell>
          <cell r="H59">
            <v>16548000</v>
          </cell>
          <cell r="I59">
            <v>6500</v>
          </cell>
          <cell r="J59">
            <v>13100</v>
          </cell>
          <cell r="K59">
            <v>10500</v>
          </cell>
          <cell r="L59">
            <v>20000</v>
          </cell>
          <cell r="M59">
            <v>7700</v>
          </cell>
          <cell r="N59">
            <v>10500</v>
          </cell>
          <cell r="O59">
            <v>8300</v>
          </cell>
          <cell r="P59">
            <v>8000</v>
          </cell>
          <cell r="Q59">
            <v>5000</v>
          </cell>
          <cell r="R59">
            <v>7500</v>
          </cell>
          <cell r="S59">
            <v>31200</v>
          </cell>
          <cell r="T59">
            <v>128300</v>
          </cell>
          <cell r="U59">
            <v>15396000</v>
          </cell>
          <cell r="V59">
            <v>9600</v>
          </cell>
          <cell r="W59">
            <v>1152000</v>
          </cell>
          <cell r="X59">
            <v>121300</v>
          </cell>
        </row>
        <row r="60">
          <cell r="B60" t="str">
            <v>Phiếu chăm sóc cấp 2 (A4)</v>
          </cell>
          <cell r="C60" t="str">
            <v>21x30cm</v>
          </cell>
          <cell r="D60" t="str">
            <v>Vĩnh phú 60gsm, 90 In 01 màu (đen), 02 mặt</v>
          </cell>
          <cell r="E60" t="str">
            <v>Tờ</v>
          </cell>
          <cell r="F60">
            <v>19800</v>
          </cell>
          <cell r="G60">
            <v>140</v>
          </cell>
          <cell r="H60">
            <v>2772000</v>
          </cell>
          <cell r="I60">
            <v>9400</v>
          </cell>
          <cell r="O60">
            <v>500</v>
          </cell>
          <cell r="S60">
            <v>3700</v>
          </cell>
          <cell r="T60">
            <v>13600</v>
          </cell>
          <cell r="U60">
            <v>1904000</v>
          </cell>
          <cell r="V60">
            <v>6200</v>
          </cell>
          <cell r="W60">
            <v>868000</v>
          </cell>
          <cell r="X60">
            <v>25300</v>
          </cell>
          <cell r="Y60">
            <v>6200</v>
          </cell>
        </row>
        <row r="61">
          <cell r="B61" t="str">
            <v>Phiếu chăm sóc hồi sức sơ sinh (A3)</v>
          </cell>
          <cell r="C61" t="str">
            <v>42x30cm</v>
          </cell>
          <cell r="D61" t="str">
            <v>Vĩnh phú 60gsm, 90 In 01 màu (đen), 02 mặt</v>
          </cell>
          <cell r="E61" t="str">
            <v>Tờ</v>
          </cell>
          <cell r="F61">
            <v>5000</v>
          </cell>
          <cell r="G61">
            <v>600</v>
          </cell>
          <cell r="H61">
            <v>3000000</v>
          </cell>
          <cell r="I61">
            <v>2000</v>
          </cell>
          <cell r="J61">
            <v>500</v>
          </cell>
          <cell r="O61">
            <v>500</v>
          </cell>
          <cell r="P61">
            <v>500</v>
          </cell>
          <cell r="Q61">
            <v>300</v>
          </cell>
          <cell r="R61">
            <v>500</v>
          </cell>
          <cell r="S61">
            <v>700</v>
          </cell>
          <cell r="T61">
            <v>5000</v>
          </cell>
          <cell r="U61">
            <v>3000000</v>
          </cell>
          <cell r="V61">
            <v>0</v>
          </cell>
          <cell r="W61">
            <v>0</v>
          </cell>
          <cell r="X61" t="e">
            <v>#N/A</v>
          </cell>
        </row>
        <row r="62">
          <cell r="B62" t="str">
            <v>Phiếu chỉ định XN sàng lọc trước sinh</v>
          </cell>
          <cell r="C62" t="str">
            <v>21x30cm</v>
          </cell>
          <cell r="D62" t="str">
            <v>Vĩnh phú 60gsm, 90 In 01 màu (đen), 02 mặt</v>
          </cell>
          <cell r="E62" t="str">
            <v>Tờ</v>
          </cell>
          <cell r="F62">
            <v>500</v>
          </cell>
          <cell r="G62">
            <v>1100</v>
          </cell>
          <cell r="H62">
            <v>550000</v>
          </cell>
          <cell r="N62">
            <v>300</v>
          </cell>
          <cell r="T62">
            <v>300</v>
          </cell>
          <cell r="U62">
            <v>330000</v>
          </cell>
          <cell r="V62">
            <v>200</v>
          </cell>
          <cell r="W62">
            <v>220000</v>
          </cell>
          <cell r="X62">
            <v>500</v>
          </cell>
        </row>
        <row r="63">
          <cell r="B63" t="str">
            <v>Phiếu cho ăn của trẻ Sơ sinh</v>
          </cell>
          <cell r="C63" t="str">
            <v>21x30cm</v>
          </cell>
          <cell r="D63" t="str">
            <v>Vĩnh phú 60gsm, 90 In 01 màu (đen), 02 mặt</v>
          </cell>
          <cell r="E63" t="str">
            <v>Tờ</v>
          </cell>
          <cell r="F63">
            <v>1000</v>
          </cell>
          <cell r="G63">
            <v>800</v>
          </cell>
          <cell r="H63">
            <v>800000</v>
          </cell>
          <cell r="L63">
            <v>500</v>
          </cell>
          <cell r="S63">
            <v>500</v>
          </cell>
          <cell r="T63">
            <v>1000</v>
          </cell>
          <cell r="U63">
            <v>800000</v>
          </cell>
          <cell r="V63">
            <v>0</v>
          </cell>
          <cell r="W63">
            <v>0</v>
          </cell>
          <cell r="X63">
            <v>1000</v>
          </cell>
        </row>
        <row r="64">
          <cell r="B64" t="str">
            <v xml:space="preserve">Phiếu công khai thuốc </v>
          </cell>
          <cell r="C64" t="str">
            <v>21x30cm</v>
          </cell>
          <cell r="D64" t="str">
            <v>Vĩnh phú 60gsm, 90 In 01 màu (đen), 02 mặt</v>
          </cell>
          <cell r="E64" t="str">
            <v>Tờ</v>
          </cell>
          <cell r="F64">
            <v>82000</v>
          </cell>
          <cell r="G64">
            <v>120</v>
          </cell>
          <cell r="H64">
            <v>9840000</v>
          </cell>
          <cell r="I64">
            <v>2400</v>
          </cell>
          <cell r="J64">
            <v>2205</v>
          </cell>
          <cell r="K64">
            <v>6500</v>
          </cell>
          <cell r="L64">
            <v>30000</v>
          </cell>
          <cell r="O64">
            <v>7200</v>
          </cell>
          <cell r="R64">
            <v>8300</v>
          </cell>
          <cell r="S64">
            <v>25395</v>
          </cell>
          <cell r="T64">
            <v>82000</v>
          </cell>
          <cell r="U64">
            <v>9840000</v>
          </cell>
          <cell r="V64">
            <v>0</v>
          </cell>
          <cell r="W64">
            <v>0</v>
          </cell>
          <cell r="X64">
            <v>57800</v>
          </cell>
        </row>
        <row r="65">
          <cell r="B65" t="str">
            <v>Phiếu công khai thuốc mẫu khoa khám bệnh</v>
          </cell>
          <cell r="C65" t="str">
            <v>21x30cm</v>
          </cell>
          <cell r="D65" t="str">
            <v>Vĩnh phú 60gsm, 90 In 01 màu (đen), 02 mặt</v>
          </cell>
          <cell r="E65" t="str">
            <v>Tờ</v>
          </cell>
          <cell r="F65">
            <v>15000</v>
          </cell>
          <cell r="G65">
            <v>140</v>
          </cell>
          <cell r="H65">
            <v>2100000</v>
          </cell>
          <cell r="K65">
            <v>2000</v>
          </cell>
          <cell r="M65">
            <v>4000</v>
          </cell>
          <cell r="S65">
            <v>6000</v>
          </cell>
          <cell r="T65">
            <v>12000</v>
          </cell>
          <cell r="U65">
            <v>1680000</v>
          </cell>
          <cell r="V65">
            <v>3000</v>
          </cell>
          <cell r="W65">
            <v>420000</v>
          </cell>
          <cell r="X65">
            <v>15000</v>
          </cell>
          <cell r="Y65">
            <v>3000</v>
          </cell>
        </row>
        <row r="66">
          <cell r="B66" t="str">
            <v>Phiếu công khai thuốc (dành cho con) (theo mẫu)</v>
          </cell>
          <cell r="C66" t="str">
            <v>21x30cm</v>
          </cell>
          <cell r="D66" t="str">
            <v>Vĩnh phú 60gsm, 90 In 01 màu (đen), 01 mặt</v>
          </cell>
          <cell r="E66" t="str">
            <v>Tờ</v>
          </cell>
          <cell r="F66">
            <v>7000</v>
          </cell>
          <cell r="G66">
            <v>400</v>
          </cell>
          <cell r="H66">
            <v>2800000</v>
          </cell>
          <cell r="I66">
            <v>1000</v>
          </cell>
          <cell r="J66">
            <v>1000</v>
          </cell>
          <cell r="L66">
            <v>1000</v>
          </cell>
          <cell r="N66">
            <v>1000</v>
          </cell>
          <cell r="O66">
            <v>1000</v>
          </cell>
          <cell r="R66">
            <v>2000</v>
          </cell>
          <cell r="T66">
            <v>7000</v>
          </cell>
          <cell r="U66">
            <v>2800000</v>
          </cell>
          <cell r="V66">
            <v>0</v>
          </cell>
          <cell r="W66">
            <v>0</v>
          </cell>
          <cell r="X66" t="e">
            <v>#N/A</v>
          </cell>
        </row>
        <row r="67">
          <cell r="B67" t="str">
            <v>Phiếu đăng ký khám theo yêu cầu</v>
          </cell>
          <cell r="C67" t="str">
            <v>15x21cm</v>
          </cell>
          <cell r="D67" t="str">
            <v>Vĩnh phú 60gsm, 90 In 01 màu (đen), 01 mặt</v>
          </cell>
          <cell r="E67" t="str">
            <v>Tờ</v>
          </cell>
          <cell r="F67">
            <v>500</v>
          </cell>
          <cell r="G67">
            <v>400</v>
          </cell>
          <cell r="H67">
            <v>200000</v>
          </cell>
          <cell r="T67">
            <v>0</v>
          </cell>
          <cell r="U67">
            <v>0</v>
          </cell>
          <cell r="V67">
            <v>500</v>
          </cell>
          <cell r="W67">
            <v>200000</v>
          </cell>
          <cell r="X67">
            <v>500</v>
          </cell>
        </row>
        <row r="68">
          <cell r="B68" t="str">
            <v>Phiếu đăng ký sàng lọc sơ sinh</v>
          </cell>
          <cell r="C68" t="str">
            <v>21x30cm</v>
          </cell>
          <cell r="D68" t="str">
            <v>Vĩnh phú 60gsm, 90  In 01 màu (đen), 01 mặt</v>
          </cell>
          <cell r="E68" t="str">
            <v>Tờ</v>
          </cell>
          <cell r="F68">
            <v>20200</v>
          </cell>
          <cell r="G68">
            <v>140</v>
          </cell>
          <cell r="H68">
            <v>2828000</v>
          </cell>
          <cell r="K68">
            <v>5000</v>
          </cell>
          <cell r="N68">
            <v>2500</v>
          </cell>
          <cell r="O68">
            <v>2500</v>
          </cell>
          <cell r="Q68">
            <v>5000</v>
          </cell>
          <cell r="R68">
            <v>300</v>
          </cell>
          <cell r="S68">
            <v>900</v>
          </cell>
          <cell r="T68">
            <v>16200</v>
          </cell>
          <cell r="U68">
            <v>2268000</v>
          </cell>
          <cell r="V68">
            <v>4000</v>
          </cell>
          <cell r="W68">
            <v>560000</v>
          </cell>
          <cell r="X68">
            <v>26000</v>
          </cell>
          <cell r="Y68">
            <v>4000</v>
          </cell>
        </row>
        <row r="69">
          <cell r="B69" t="str">
            <v>Phiếu đánh giá dinh dưỡng-Phụ nữ không mang thai &gt;18t</v>
          </cell>
          <cell r="C69" t="str">
            <v>21x30cm</v>
          </cell>
          <cell r="D69" t="str">
            <v>Vĩnh phú 60gsm, 90  In 01 màu (đen), 02 mặt</v>
          </cell>
          <cell r="E69" t="str">
            <v>Tờ</v>
          </cell>
          <cell r="F69">
            <v>18000</v>
          </cell>
          <cell r="G69">
            <v>140</v>
          </cell>
          <cell r="H69">
            <v>2520000</v>
          </cell>
          <cell r="I69">
            <v>1000</v>
          </cell>
          <cell r="J69">
            <v>1000</v>
          </cell>
          <cell r="L69">
            <v>5000</v>
          </cell>
          <cell r="O69">
            <v>700</v>
          </cell>
          <cell r="R69">
            <v>3500</v>
          </cell>
          <cell r="S69">
            <v>6800</v>
          </cell>
          <cell r="T69">
            <v>18000</v>
          </cell>
          <cell r="U69">
            <v>2520000</v>
          </cell>
          <cell r="V69">
            <v>0</v>
          </cell>
          <cell r="W69">
            <v>0</v>
          </cell>
          <cell r="X69" t="e">
            <v>#N/A</v>
          </cell>
        </row>
        <row r="70">
          <cell r="B70" t="str">
            <v>Phiếu đánh giá dinh dưỡng - Phụ nữ mang thai</v>
          </cell>
          <cell r="C70" t="str">
            <v>21x30cm</v>
          </cell>
          <cell r="D70" t="str">
            <v>Vĩnh phú 60gsm, 90  In 01 màu (đen), 02 mặt</v>
          </cell>
          <cell r="E70" t="str">
            <v>Tờ</v>
          </cell>
          <cell r="F70">
            <v>16000</v>
          </cell>
          <cell r="G70">
            <v>140</v>
          </cell>
          <cell r="H70">
            <v>2240000</v>
          </cell>
          <cell r="L70">
            <v>4500</v>
          </cell>
          <cell r="O70">
            <v>300</v>
          </cell>
          <cell r="R70">
            <v>3000</v>
          </cell>
          <cell r="S70">
            <v>8200</v>
          </cell>
          <cell r="T70">
            <v>16000</v>
          </cell>
          <cell r="U70">
            <v>2240000</v>
          </cell>
          <cell r="V70">
            <v>0</v>
          </cell>
          <cell r="W70">
            <v>0</v>
          </cell>
          <cell r="X70" t="e">
            <v>#N/A</v>
          </cell>
        </row>
        <row r="71">
          <cell r="B71" t="str">
            <v>Phiếu đánh giá dinh dưỡng - Trẻ em nằm viện</v>
          </cell>
          <cell r="C71" t="str">
            <v>21x30cm</v>
          </cell>
          <cell r="D71" t="str">
            <v>Vĩnh phú 60gsm, 90  In 01 màu (đen), 02 mặt</v>
          </cell>
          <cell r="E71" t="str">
            <v>Tờ</v>
          </cell>
          <cell r="F71">
            <v>20100</v>
          </cell>
          <cell r="G71">
            <v>140</v>
          </cell>
          <cell r="H71">
            <v>2814000</v>
          </cell>
          <cell r="I71">
            <v>3600</v>
          </cell>
          <cell r="J71">
            <v>5000</v>
          </cell>
          <cell r="K71">
            <v>3500</v>
          </cell>
          <cell r="L71">
            <v>8000</v>
          </cell>
          <cell r="T71">
            <v>20100</v>
          </cell>
          <cell r="U71">
            <v>2814000</v>
          </cell>
          <cell r="V71">
            <v>0</v>
          </cell>
          <cell r="W71">
            <v>0</v>
          </cell>
          <cell r="X71" t="e">
            <v>#N/A</v>
          </cell>
        </row>
        <row r="72">
          <cell r="B72" t="str">
            <v>Phiếu điều dưỡng khoa HSTC - CĐ cấp 1</v>
          </cell>
          <cell r="C72" t="str">
            <v>42x30cm</v>
          </cell>
          <cell r="D72" t="str">
            <v>Vĩnh phú 60gsm, 90 In 01 màu (đen), 02 mặt</v>
          </cell>
          <cell r="E72" t="str">
            <v>Tờ</v>
          </cell>
          <cell r="F72">
            <v>1000</v>
          </cell>
          <cell r="G72">
            <v>800</v>
          </cell>
          <cell r="H72">
            <v>800000</v>
          </cell>
          <cell r="O72">
            <v>200</v>
          </cell>
          <cell r="P72">
            <v>300</v>
          </cell>
          <cell r="Q72">
            <v>500</v>
          </cell>
          <cell r="T72">
            <v>1000</v>
          </cell>
          <cell r="U72">
            <v>800000</v>
          </cell>
          <cell r="V72">
            <v>0</v>
          </cell>
          <cell r="W72">
            <v>0</v>
          </cell>
          <cell r="X72" t="e">
            <v>#N/A</v>
          </cell>
        </row>
        <row r="73">
          <cell r="B73" t="str">
            <v>Phiếu Điều dưỡng (theo mẫu A3)</v>
          </cell>
          <cell r="C73" t="str">
            <v>42x30cm</v>
          </cell>
          <cell r="D73" t="str">
            <v>Vĩnh phú 60gsm, 90  In 01 màu (đen), 02 mặt</v>
          </cell>
          <cell r="E73" t="str">
            <v>Tờ</v>
          </cell>
          <cell r="F73">
            <v>10000</v>
          </cell>
          <cell r="G73">
            <v>600</v>
          </cell>
          <cell r="H73">
            <v>6000000</v>
          </cell>
          <cell r="J73">
            <v>2000</v>
          </cell>
          <cell r="K73">
            <v>1000</v>
          </cell>
          <cell r="L73">
            <v>1000</v>
          </cell>
          <cell r="M73">
            <v>1000</v>
          </cell>
          <cell r="N73">
            <v>1000</v>
          </cell>
          <cell r="O73">
            <v>1000</v>
          </cell>
          <cell r="P73">
            <v>1000</v>
          </cell>
          <cell r="Q73">
            <v>1000</v>
          </cell>
          <cell r="R73">
            <v>1000</v>
          </cell>
          <cell r="T73">
            <v>10000</v>
          </cell>
          <cell r="U73">
            <v>6000000</v>
          </cell>
          <cell r="V73">
            <v>0</v>
          </cell>
          <cell r="W73">
            <v>0</v>
          </cell>
          <cell r="X73" t="e">
            <v>#N/A</v>
          </cell>
        </row>
        <row r="74">
          <cell r="B74" t="str">
            <v>Phiếu gây mê hồi sức</v>
          </cell>
          <cell r="C74" t="str">
            <v>21x30cm</v>
          </cell>
          <cell r="D74" t="str">
            <v>Vĩnh phú 60gsm, 90 In 01 màu (đen), 02 mặt</v>
          </cell>
          <cell r="E74" t="str">
            <v>Tờ</v>
          </cell>
          <cell r="F74">
            <v>10000</v>
          </cell>
          <cell r="G74">
            <v>140</v>
          </cell>
          <cell r="H74">
            <v>1400000</v>
          </cell>
          <cell r="I74">
            <v>1000</v>
          </cell>
          <cell r="J74">
            <v>1000</v>
          </cell>
          <cell r="K74">
            <v>1000</v>
          </cell>
          <cell r="L74">
            <v>1000</v>
          </cell>
          <cell r="N74">
            <v>1000</v>
          </cell>
          <cell r="O74">
            <v>1000</v>
          </cell>
          <cell r="P74">
            <v>1000</v>
          </cell>
          <cell r="Q74">
            <v>1000</v>
          </cell>
          <cell r="R74">
            <v>1000</v>
          </cell>
          <cell r="S74">
            <v>1000</v>
          </cell>
          <cell r="T74">
            <v>10000</v>
          </cell>
          <cell r="U74">
            <v>1400000</v>
          </cell>
          <cell r="V74">
            <v>0</v>
          </cell>
          <cell r="W74">
            <v>0</v>
          </cell>
          <cell r="X74">
            <v>8000</v>
          </cell>
        </row>
        <row r="75">
          <cell r="B75" t="str">
            <v>Phiếu giám sát tuân thủ vệ sinh tay</v>
          </cell>
          <cell r="C75" t="str">
            <v>21x30cm</v>
          </cell>
          <cell r="D75" t="str">
            <v>Vĩnh phú 60gsm, 90 In 01 màu (đen), 02 mặt</v>
          </cell>
          <cell r="E75" t="str">
            <v>Tờ</v>
          </cell>
          <cell r="F75">
            <v>500</v>
          </cell>
          <cell r="G75">
            <v>1100</v>
          </cell>
          <cell r="H75">
            <v>550000</v>
          </cell>
          <cell r="M75">
            <v>500</v>
          </cell>
          <cell r="T75">
            <v>500</v>
          </cell>
          <cell r="U75">
            <v>550000</v>
          </cell>
          <cell r="V75">
            <v>0</v>
          </cell>
          <cell r="W75">
            <v>0</v>
          </cell>
          <cell r="X75">
            <v>1000</v>
          </cell>
        </row>
        <row r="76">
          <cell r="B76" t="str">
            <v>Phiếu giám sát VST ngoại khoa</v>
          </cell>
          <cell r="C76" t="str">
            <v>21x30cm</v>
          </cell>
          <cell r="D76" t="str">
            <v>Vĩnh phú 60gsm, 90 In 01 màu (đen), 02 mặt</v>
          </cell>
          <cell r="E76" t="str">
            <v>Tờ</v>
          </cell>
          <cell r="F76">
            <v>500</v>
          </cell>
          <cell r="G76">
            <v>1100</v>
          </cell>
          <cell r="H76">
            <v>550000</v>
          </cell>
          <cell r="M76">
            <v>500</v>
          </cell>
          <cell r="T76">
            <v>500</v>
          </cell>
          <cell r="U76">
            <v>550000</v>
          </cell>
          <cell r="V76">
            <v>0</v>
          </cell>
          <cell r="W76">
            <v>0</v>
          </cell>
          <cell r="X76">
            <v>300</v>
          </cell>
        </row>
        <row r="77">
          <cell r="B77" t="str">
            <v>Phiếu họ và tên bệnh nhân trước và sau IUI</v>
          </cell>
          <cell r="C77" t="str">
            <v>15x21cm</v>
          </cell>
          <cell r="D77" t="str">
            <v>Vĩnh phú 60gsm, 90 In 01 màu (đen), 01 mặt</v>
          </cell>
          <cell r="E77" t="str">
            <v>Tờ</v>
          </cell>
          <cell r="F77">
            <v>300</v>
          </cell>
          <cell r="G77">
            <v>500</v>
          </cell>
          <cell r="H77">
            <v>150000</v>
          </cell>
          <cell r="J77">
            <v>100</v>
          </cell>
          <cell r="T77">
            <v>100</v>
          </cell>
          <cell r="U77">
            <v>50000</v>
          </cell>
          <cell r="V77">
            <v>200</v>
          </cell>
          <cell r="W77">
            <v>100000</v>
          </cell>
          <cell r="X77">
            <v>300</v>
          </cell>
        </row>
        <row r="78">
          <cell r="B78" t="str">
            <v>Phiếu hướng dẫn phòng ngừa NKH</v>
          </cell>
          <cell r="C78" t="str">
            <v>21x30cm</v>
          </cell>
          <cell r="D78" t="str">
            <v>Vĩnh phú 60gsm, 90 In 01 màu (đen), 02 mặt</v>
          </cell>
          <cell r="E78" t="str">
            <v>Tờ</v>
          </cell>
          <cell r="F78">
            <v>500</v>
          </cell>
          <cell r="G78">
            <v>1100</v>
          </cell>
          <cell r="H78">
            <v>550000</v>
          </cell>
          <cell r="M78">
            <v>500</v>
          </cell>
          <cell r="T78">
            <v>500</v>
          </cell>
          <cell r="U78">
            <v>550000</v>
          </cell>
          <cell r="V78">
            <v>0</v>
          </cell>
          <cell r="W78">
            <v>0</v>
          </cell>
          <cell r="X78">
            <v>500</v>
          </cell>
        </row>
        <row r="79">
          <cell r="B79" t="str">
            <v>Phiếu hướng dẫn phòng ngừa NKVM</v>
          </cell>
          <cell r="C79" t="str">
            <v>21x30cm</v>
          </cell>
          <cell r="D79" t="str">
            <v>Vĩnh phú 60gsm, 90 In 01 màu (đen), 02 mặt</v>
          </cell>
          <cell r="E79" t="str">
            <v>Tờ</v>
          </cell>
          <cell r="F79">
            <v>1500</v>
          </cell>
          <cell r="G79">
            <v>700</v>
          </cell>
          <cell r="H79">
            <v>1050000</v>
          </cell>
          <cell r="M79">
            <v>700</v>
          </cell>
          <cell r="T79">
            <v>700</v>
          </cell>
          <cell r="U79">
            <v>490000</v>
          </cell>
          <cell r="V79">
            <v>800</v>
          </cell>
          <cell r="W79">
            <v>560000</v>
          </cell>
          <cell r="X79">
            <v>1500</v>
          </cell>
        </row>
        <row r="80">
          <cell r="B80" t="str">
            <v>Phiếu hướng dẫn phòng ngừa VPBV</v>
          </cell>
          <cell r="C80" t="str">
            <v>21x30cm</v>
          </cell>
          <cell r="D80" t="str">
            <v>Vĩnh phú 60gsm, 90 In 01 màu (đen), 02 mặt</v>
          </cell>
          <cell r="E80" t="str">
            <v>Tờ</v>
          </cell>
          <cell r="F80">
            <v>500</v>
          </cell>
          <cell r="G80">
            <v>1100</v>
          </cell>
          <cell r="H80">
            <v>550000</v>
          </cell>
          <cell r="M80">
            <v>500</v>
          </cell>
          <cell r="T80">
            <v>500</v>
          </cell>
          <cell r="U80">
            <v>550000</v>
          </cell>
          <cell r="V80">
            <v>0</v>
          </cell>
          <cell r="W80">
            <v>0</v>
          </cell>
          <cell r="X80">
            <v>300</v>
          </cell>
        </row>
        <row r="81">
          <cell r="B81" t="str">
            <v>Phiếu khách hàng sử dụng thuốc cấy tránh thai</v>
          </cell>
          <cell r="C81" t="str">
            <v>21x30cm</v>
          </cell>
          <cell r="D81" t="str">
            <v>Vĩnh phú 60gsm, 90  In 01 màu (đen), 02 mặt</v>
          </cell>
          <cell r="E81" t="str">
            <v>Tờ</v>
          </cell>
          <cell r="F81">
            <v>500</v>
          </cell>
          <cell r="G81">
            <v>1100</v>
          </cell>
          <cell r="H81">
            <v>550000</v>
          </cell>
          <cell r="P81">
            <v>500</v>
          </cell>
          <cell r="T81">
            <v>500</v>
          </cell>
          <cell r="U81">
            <v>550000</v>
          </cell>
          <cell r="V81">
            <v>0</v>
          </cell>
          <cell r="W81">
            <v>0</v>
          </cell>
          <cell r="X81">
            <v>500</v>
          </cell>
        </row>
        <row r="82">
          <cell r="B82" t="str">
            <v>Phiếu khám tiền mê (theo mẫu)</v>
          </cell>
          <cell r="C82" t="str">
            <v>21x30cm</v>
          </cell>
          <cell r="D82" t="str">
            <v>Vĩnh phú 60gsm, 90 In 01 màu (đen), 01 mặt</v>
          </cell>
          <cell r="E82" t="str">
            <v>Tờ</v>
          </cell>
          <cell r="F82">
            <v>10000</v>
          </cell>
          <cell r="G82">
            <v>140</v>
          </cell>
          <cell r="H82">
            <v>1400000</v>
          </cell>
          <cell r="I82">
            <v>1000</v>
          </cell>
          <cell r="J82">
            <v>1000</v>
          </cell>
          <cell r="L82">
            <v>1000</v>
          </cell>
          <cell r="O82">
            <v>1000</v>
          </cell>
          <cell r="P82">
            <v>1000</v>
          </cell>
          <cell r="R82">
            <v>500</v>
          </cell>
          <cell r="S82">
            <v>3000</v>
          </cell>
          <cell r="T82">
            <v>8500</v>
          </cell>
          <cell r="U82">
            <v>1190000</v>
          </cell>
          <cell r="V82">
            <v>1500</v>
          </cell>
          <cell r="W82">
            <v>210000</v>
          </cell>
          <cell r="X82" t="e">
            <v>#N/A</v>
          </cell>
        </row>
        <row r="83">
          <cell r="B83" t="str">
            <v>Phiếu khám trẻ sơ sinh</v>
          </cell>
          <cell r="C83" t="str">
            <v>21x30cm</v>
          </cell>
          <cell r="D83" t="str">
            <v>Vĩnh phú 60gsm, 90 In 01 màu (đen), 01 mặt</v>
          </cell>
          <cell r="E83" t="str">
            <v>Tờ</v>
          </cell>
          <cell r="F83">
            <v>12000</v>
          </cell>
          <cell r="G83">
            <v>140</v>
          </cell>
          <cell r="H83">
            <v>1680000</v>
          </cell>
          <cell r="I83">
            <v>1000</v>
          </cell>
          <cell r="J83">
            <v>1500</v>
          </cell>
          <cell r="K83">
            <v>1000</v>
          </cell>
          <cell r="N83">
            <v>2000</v>
          </cell>
          <cell r="P83">
            <v>1000</v>
          </cell>
          <cell r="Q83">
            <v>2000</v>
          </cell>
          <cell r="R83">
            <v>1000</v>
          </cell>
          <cell r="S83">
            <v>2500</v>
          </cell>
          <cell r="T83">
            <v>12000</v>
          </cell>
          <cell r="U83">
            <v>1680000</v>
          </cell>
          <cell r="V83">
            <v>0</v>
          </cell>
          <cell r="W83">
            <v>0</v>
          </cell>
          <cell r="X83">
            <v>14000</v>
          </cell>
        </row>
        <row r="84">
          <cell r="B84" t="str">
            <v>Phiếu khảo sát về công tác hướng dẫn, tư vấn - GDSK cho người bệnh, người nhà người bệnh</v>
          </cell>
          <cell r="C84" t="str">
            <v>21x30cm</v>
          </cell>
          <cell r="D84" t="str">
            <v>Vĩnh phú 60gsm, 90  In 01 màu (đen), 02 mặt</v>
          </cell>
          <cell r="E84" t="str">
            <v>Tờ</v>
          </cell>
          <cell r="F84">
            <v>20600</v>
          </cell>
          <cell r="G84">
            <v>140</v>
          </cell>
          <cell r="H84">
            <v>2884000</v>
          </cell>
          <cell r="I84">
            <v>800</v>
          </cell>
          <cell r="J84">
            <v>200</v>
          </cell>
          <cell r="L84">
            <v>9200</v>
          </cell>
          <cell r="O84">
            <v>700</v>
          </cell>
          <cell r="S84">
            <v>1850</v>
          </cell>
          <cell r="T84">
            <v>12750</v>
          </cell>
          <cell r="U84">
            <v>1785000</v>
          </cell>
          <cell r="V84">
            <v>7850</v>
          </cell>
          <cell r="W84">
            <v>1099000</v>
          </cell>
          <cell r="X84" t="e">
            <v>#N/A</v>
          </cell>
        </row>
        <row r="85">
          <cell r="B85" t="str">
            <v>Phiếu khảo sát ý kiến người bệnh ngoại trú</v>
          </cell>
          <cell r="C85" t="str">
            <v>21x30cm</v>
          </cell>
          <cell r="D85" t="str">
            <v>Vĩnh phú 60gsm, 90 In 01 màu (đen), 02 mặt</v>
          </cell>
          <cell r="E85" t="str">
            <v>Tờ</v>
          </cell>
          <cell r="F85">
            <v>400</v>
          </cell>
          <cell r="G85">
            <v>1100</v>
          </cell>
          <cell r="H85">
            <v>440000</v>
          </cell>
          <cell r="J85">
            <v>400</v>
          </cell>
          <cell r="T85">
            <v>400</v>
          </cell>
          <cell r="U85">
            <v>440000</v>
          </cell>
          <cell r="V85">
            <v>0</v>
          </cell>
          <cell r="W85">
            <v>0</v>
          </cell>
          <cell r="X85">
            <v>400</v>
          </cell>
        </row>
        <row r="86">
          <cell r="B86" t="str">
            <v>Phiếu khảo sát ý kiến người bệnh nội trú</v>
          </cell>
          <cell r="C86" t="str">
            <v>21x30cm</v>
          </cell>
          <cell r="D86" t="str">
            <v>Vĩnh phú 60gsm, 90 In 01 màu (đen), 02 mặt</v>
          </cell>
          <cell r="E86" t="str">
            <v>Tờ</v>
          </cell>
          <cell r="F86">
            <v>400</v>
          </cell>
          <cell r="G86">
            <v>1100</v>
          </cell>
          <cell r="H86">
            <v>440000</v>
          </cell>
          <cell r="J86">
            <v>400</v>
          </cell>
          <cell r="T86">
            <v>400</v>
          </cell>
          <cell r="U86">
            <v>440000</v>
          </cell>
          <cell r="V86">
            <v>0</v>
          </cell>
          <cell r="W86">
            <v>0</v>
          </cell>
          <cell r="X86">
            <v>400</v>
          </cell>
        </row>
        <row r="87">
          <cell r="B87" t="str">
            <v>Phiếu khảo sát ý kiến nhân viên y tế</v>
          </cell>
          <cell r="C87" t="str">
            <v>21x30cm</v>
          </cell>
          <cell r="D87" t="str">
            <v>Vĩnh phú 60gsm, 90 In 01 màu (đen), 02 mặt</v>
          </cell>
          <cell r="E87" t="str">
            <v>Tờ</v>
          </cell>
          <cell r="F87">
            <v>500</v>
          </cell>
          <cell r="G87">
            <v>1100</v>
          </cell>
          <cell r="H87">
            <v>550000</v>
          </cell>
          <cell r="J87">
            <v>500</v>
          </cell>
          <cell r="T87">
            <v>500</v>
          </cell>
          <cell r="U87">
            <v>550000</v>
          </cell>
          <cell r="V87">
            <v>0</v>
          </cell>
          <cell r="W87">
            <v>0</v>
          </cell>
          <cell r="X87">
            <v>600</v>
          </cell>
        </row>
        <row r="88">
          <cell r="B88" t="str">
            <v>Phiếu kiểm tra công tác KSNK</v>
          </cell>
          <cell r="C88" t="str">
            <v>21x30cm</v>
          </cell>
          <cell r="D88" t="str">
            <v>Vĩnh phú 60gsm, 90 In 01 màu (đen), 02 mặt</v>
          </cell>
          <cell r="E88" t="str">
            <v>Tờ</v>
          </cell>
          <cell r="F88">
            <v>500</v>
          </cell>
          <cell r="G88">
            <v>1100</v>
          </cell>
          <cell r="H88">
            <v>550000</v>
          </cell>
          <cell r="T88">
            <v>0</v>
          </cell>
          <cell r="U88">
            <v>0</v>
          </cell>
          <cell r="V88">
            <v>500</v>
          </cell>
          <cell r="W88">
            <v>550000</v>
          </cell>
          <cell r="X88">
            <v>500</v>
          </cell>
        </row>
        <row r="89">
          <cell r="B89" t="str">
            <v>Phiếu lẻ</v>
          </cell>
          <cell r="C89" t="str">
            <v>10x21cm</v>
          </cell>
          <cell r="D89" t="str">
            <v>Vĩnh phú 60gsm, 90, In 04 màu (theo yêu cầu của Bệnh viện), 02 mặt</v>
          </cell>
          <cell r="E89" t="str">
            <v>Tờ</v>
          </cell>
          <cell r="F89">
            <v>15000</v>
          </cell>
          <cell r="G89">
            <v>100</v>
          </cell>
          <cell r="H89">
            <v>1500000</v>
          </cell>
          <cell r="T89">
            <v>0</v>
          </cell>
          <cell r="U89">
            <v>0</v>
          </cell>
          <cell r="V89">
            <v>15000</v>
          </cell>
          <cell r="W89">
            <v>1500000</v>
          </cell>
          <cell r="X89">
            <v>20000</v>
          </cell>
          <cell r="Y89">
            <v>10000</v>
          </cell>
        </row>
        <row r="90">
          <cell r="B90" t="str">
            <v>Phiếu pha dịch truyền (theo mẫu)</v>
          </cell>
          <cell r="C90" t="str">
            <v>9x16cm</v>
          </cell>
          <cell r="D90" t="str">
            <v>Vĩnh phú 60gsm, 90 In 01 màu (đen), 01 mặt</v>
          </cell>
          <cell r="E90" t="str">
            <v>Tờ</v>
          </cell>
          <cell r="F90">
            <v>4700</v>
          </cell>
          <cell r="G90">
            <v>120</v>
          </cell>
          <cell r="H90">
            <v>564000</v>
          </cell>
          <cell r="T90">
            <v>0</v>
          </cell>
          <cell r="U90">
            <v>0</v>
          </cell>
          <cell r="V90">
            <v>4700</v>
          </cell>
          <cell r="W90">
            <v>564000</v>
          </cell>
          <cell r="X90" t="e">
            <v>#N/A</v>
          </cell>
        </row>
        <row r="91">
          <cell r="B91" t="str">
            <v>Phiếu Phẫu thuật, thủ thuật</v>
          </cell>
          <cell r="C91" t="str">
            <v>21x30cm</v>
          </cell>
          <cell r="D91" t="str">
            <v>Vĩnh phú 60gsm, 90 In 01 màu (đen), 02 mặt</v>
          </cell>
          <cell r="E91" t="str">
            <v>Tờ</v>
          </cell>
          <cell r="F91">
            <v>2900</v>
          </cell>
          <cell r="G91">
            <v>400</v>
          </cell>
          <cell r="H91">
            <v>1160000</v>
          </cell>
          <cell r="J91">
            <v>100</v>
          </cell>
          <cell r="T91">
            <v>100</v>
          </cell>
          <cell r="U91">
            <v>40000</v>
          </cell>
          <cell r="V91">
            <v>2800</v>
          </cell>
          <cell r="W91">
            <v>1120000</v>
          </cell>
          <cell r="X91" t="e">
            <v>#N/A</v>
          </cell>
        </row>
        <row r="92">
          <cell r="B92" t="str">
            <v>Phiếu sơ kết 15 ngày điều trị</v>
          </cell>
          <cell r="C92" t="str">
            <v>21x30cm</v>
          </cell>
          <cell r="D92" t="str">
            <v>Vĩnh phú 60gsm, 90 In 01 màu (đen), 01 mặt</v>
          </cell>
          <cell r="E92" t="str">
            <v>Tờ</v>
          </cell>
          <cell r="F92">
            <v>1770</v>
          </cell>
          <cell r="G92">
            <v>600</v>
          </cell>
          <cell r="H92">
            <v>1062000</v>
          </cell>
          <cell r="L92">
            <v>300</v>
          </cell>
          <cell r="Q92">
            <v>300</v>
          </cell>
          <cell r="S92">
            <v>100</v>
          </cell>
          <cell r="T92">
            <v>700</v>
          </cell>
          <cell r="U92">
            <v>420000</v>
          </cell>
          <cell r="V92">
            <v>1070</v>
          </cell>
          <cell r="W92">
            <v>642000</v>
          </cell>
          <cell r="X92">
            <v>1600</v>
          </cell>
        </row>
        <row r="93">
          <cell r="B93" t="str">
            <v>Phiếu theo dõi - chăm sóc</v>
          </cell>
          <cell r="C93" t="str">
            <v>21x30cm</v>
          </cell>
          <cell r="D93" t="str">
            <v>Vĩnh phú 60gsm, 90 In 01 màu (đen), 02 mặt</v>
          </cell>
          <cell r="E93" t="str">
            <v>Tờ</v>
          </cell>
          <cell r="F93">
            <v>43000</v>
          </cell>
          <cell r="G93">
            <v>120</v>
          </cell>
          <cell r="H93">
            <v>5160000</v>
          </cell>
          <cell r="K93">
            <v>2000</v>
          </cell>
          <cell r="L93">
            <v>13000</v>
          </cell>
          <cell r="M93">
            <v>2000</v>
          </cell>
          <cell r="N93">
            <v>13000</v>
          </cell>
          <cell r="Q93">
            <v>10000</v>
          </cell>
          <cell r="R93">
            <v>3000</v>
          </cell>
          <cell r="T93">
            <v>43000</v>
          </cell>
          <cell r="U93">
            <v>5160000</v>
          </cell>
          <cell r="V93">
            <v>0</v>
          </cell>
          <cell r="W93">
            <v>0</v>
          </cell>
          <cell r="X93" t="e">
            <v>#N/A</v>
          </cell>
        </row>
        <row r="94">
          <cell r="B94" t="str">
            <v>Phiếu theo dõi chiếu đèn vàng da</v>
          </cell>
          <cell r="C94" t="str">
            <v>21x30cm</v>
          </cell>
          <cell r="D94" t="str">
            <v>Vĩnh phú 60gsm, 90 In 01 màu (đen), 02 mặt</v>
          </cell>
          <cell r="E94" t="str">
            <v>Tờ</v>
          </cell>
          <cell r="F94">
            <v>6000</v>
          </cell>
          <cell r="G94">
            <v>230</v>
          </cell>
          <cell r="H94">
            <v>1380000</v>
          </cell>
          <cell r="L94">
            <v>3000</v>
          </cell>
          <cell r="N94">
            <v>3000</v>
          </cell>
          <cell r="T94">
            <v>6000</v>
          </cell>
          <cell r="U94">
            <v>1380000</v>
          </cell>
          <cell r="V94">
            <v>0</v>
          </cell>
          <cell r="W94">
            <v>0</v>
          </cell>
          <cell r="X94">
            <v>6000</v>
          </cell>
        </row>
        <row r="95">
          <cell r="B95" t="str">
            <v>Phiếu theo dõi chức năng sống</v>
          </cell>
          <cell r="C95" t="str">
            <v>21x30cm</v>
          </cell>
          <cell r="D95" t="str">
            <v>Vĩnh phú 60gsm, 90 In 01 màu (đen), 02 mặt</v>
          </cell>
          <cell r="E95" t="str">
            <v>Tờ</v>
          </cell>
          <cell r="F95">
            <v>51700</v>
          </cell>
          <cell r="G95">
            <v>120</v>
          </cell>
          <cell r="H95">
            <v>6204000</v>
          </cell>
          <cell r="I95">
            <v>3800</v>
          </cell>
          <cell r="J95">
            <v>2500</v>
          </cell>
          <cell r="L95">
            <v>14500</v>
          </cell>
          <cell r="M95">
            <v>2000</v>
          </cell>
          <cell r="N95">
            <v>2000</v>
          </cell>
          <cell r="O95">
            <v>2000</v>
          </cell>
          <cell r="P95">
            <v>1300</v>
          </cell>
          <cell r="R95">
            <v>2400</v>
          </cell>
          <cell r="S95">
            <v>10400</v>
          </cell>
          <cell r="T95">
            <v>40900</v>
          </cell>
          <cell r="U95">
            <v>4908000</v>
          </cell>
          <cell r="V95">
            <v>10800</v>
          </cell>
          <cell r="W95">
            <v>1296000</v>
          </cell>
          <cell r="X95">
            <v>49800</v>
          </cell>
          <cell r="Y95">
            <v>10800</v>
          </cell>
        </row>
        <row r="96">
          <cell r="B96" t="str">
            <v>Phiếu theo dõi dụng cụ tử cung</v>
          </cell>
          <cell r="C96" t="str">
            <v>21x30cm</v>
          </cell>
          <cell r="D96" t="str">
            <v>Vĩnh phú 60gsm, 90 In 01 màu (đen), 02 mặt</v>
          </cell>
          <cell r="E96" t="str">
            <v>Tờ</v>
          </cell>
          <cell r="F96">
            <v>500</v>
          </cell>
          <cell r="G96">
            <v>1100</v>
          </cell>
          <cell r="H96">
            <v>550000</v>
          </cell>
          <cell r="P96">
            <v>500</v>
          </cell>
          <cell r="T96">
            <v>500</v>
          </cell>
          <cell r="U96">
            <v>550000</v>
          </cell>
          <cell r="V96">
            <v>0</v>
          </cell>
          <cell r="W96">
            <v>0</v>
          </cell>
          <cell r="X96">
            <v>500</v>
          </cell>
        </row>
        <row r="97">
          <cell r="B97" t="str">
            <v>Phiếu theo dõi quá kích buồng trứng</v>
          </cell>
          <cell r="C97" t="str">
            <v>21x30cm</v>
          </cell>
          <cell r="D97" t="str">
            <v>Vĩnh phú 60gsm, 90 In 01 màu (đen), 01 mặt</v>
          </cell>
          <cell r="E97" t="str">
            <v>Tờ</v>
          </cell>
          <cell r="F97">
            <v>500</v>
          </cell>
          <cell r="G97">
            <v>1100</v>
          </cell>
          <cell r="H97">
            <v>550000</v>
          </cell>
          <cell r="T97">
            <v>0</v>
          </cell>
          <cell r="U97">
            <v>0</v>
          </cell>
          <cell r="V97">
            <v>500</v>
          </cell>
          <cell r="W97">
            <v>550000</v>
          </cell>
          <cell r="X97">
            <v>100</v>
          </cell>
        </row>
        <row r="98">
          <cell r="B98" t="str">
            <v>Phiếu theo dõi truyền dịch</v>
          </cell>
          <cell r="C98" t="str">
            <v>21x30cm</v>
          </cell>
          <cell r="D98" t="str">
            <v>Vĩnh phú 60gsm, 90 In 01 màu (đen), 01 mặt</v>
          </cell>
          <cell r="E98" t="str">
            <v>Tờ</v>
          </cell>
          <cell r="F98">
            <v>47500</v>
          </cell>
          <cell r="G98">
            <v>120</v>
          </cell>
          <cell r="H98">
            <v>5700000</v>
          </cell>
          <cell r="I98">
            <v>1400</v>
          </cell>
          <cell r="J98">
            <v>500</v>
          </cell>
          <cell r="K98">
            <v>600</v>
          </cell>
          <cell r="L98">
            <v>7650</v>
          </cell>
          <cell r="M98">
            <v>900</v>
          </cell>
          <cell r="O98">
            <v>500</v>
          </cell>
          <cell r="Q98">
            <v>700</v>
          </cell>
          <cell r="R98">
            <v>1300</v>
          </cell>
          <cell r="S98">
            <v>6500</v>
          </cell>
          <cell r="T98">
            <v>20050</v>
          </cell>
          <cell r="U98">
            <v>2406000</v>
          </cell>
          <cell r="V98">
            <v>27450</v>
          </cell>
          <cell r="W98">
            <v>3294000</v>
          </cell>
          <cell r="X98">
            <v>39800</v>
          </cell>
          <cell r="Y98">
            <v>27450</v>
          </cell>
        </row>
        <row r="99">
          <cell r="B99" t="str">
            <v>Phiếu theo dõi và ra quyết định điều trị TCM</v>
          </cell>
          <cell r="C99" t="str">
            <v>21x30cm</v>
          </cell>
          <cell r="D99" t="str">
            <v>Vĩnh phú 60gsm, 90 In 01 màu (đen), 02 mặt</v>
          </cell>
          <cell r="E99" t="str">
            <v>Tờ</v>
          </cell>
          <cell r="F99">
            <v>2000</v>
          </cell>
          <cell r="G99">
            <v>600</v>
          </cell>
          <cell r="H99">
            <v>1200000</v>
          </cell>
          <cell r="T99">
            <v>0</v>
          </cell>
          <cell r="U99">
            <v>0</v>
          </cell>
          <cell r="V99">
            <v>2000</v>
          </cell>
          <cell r="W99">
            <v>1200000</v>
          </cell>
          <cell r="X99" t="e">
            <v>#N/A</v>
          </cell>
        </row>
        <row r="100">
          <cell r="B100" t="str">
            <v>Phiếu thủ thuật chọc dò tủy sống</v>
          </cell>
          <cell r="C100" t="str">
            <v>21x30cm</v>
          </cell>
          <cell r="D100" t="str">
            <v>Vĩnh phú 60gsm, 90 In 01 màu (đen), 02 mặt</v>
          </cell>
          <cell r="E100" t="str">
            <v>Tờ</v>
          </cell>
          <cell r="F100">
            <v>1330</v>
          </cell>
          <cell r="G100">
            <v>800</v>
          </cell>
          <cell r="H100">
            <v>1064000</v>
          </cell>
          <cell r="T100">
            <v>0</v>
          </cell>
          <cell r="U100">
            <v>0</v>
          </cell>
          <cell r="V100">
            <v>1330</v>
          </cell>
          <cell r="W100">
            <v>1064000</v>
          </cell>
          <cell r="X100">
            <v>1220</v>
          </cell>
        </row>
        <row r="101">
          <cell r="B101" t="str">
            <v>Phiếu thủ thuật đặt catheter động mạch quay</v>
          </cell>
          <cell r="C101" t="str">
            <v>21x30cm</v>
          </cell>
          <cell r="D101" t="str">
            <v>Vĩnh phú 60gsm, 90 In 01 màu (đen), 02 mặt</v>
          </cell>
          <cell r="E101" t="str">
            <v>Tờ</v>
          </cell>
          <cell r="F101">
            <v>600</v>
          </cell>
          <cell r="G101">
            <v>1100</v>
          </cell>
          <cell r="H101">
            <v>660000</v>
          </cell>
          <cell r="T101">
            <v>0</v>
          </cell>
          <cell r="U101">
            <v>0</v>
          </cell>
          <cell r="V101">
            <v>600</v>
          </cell>
          <cell r="W101">
            <v>660000</v>
          </cell>
          <cell r="X101">
            <v>1200</v>
          </cell>
        </row>
        <row r="102">
          <cell r="B102" t="str">
            <v>Phiếu thủ thuật đặt catheter tĩnh mạch rốn</v>
          </cell>
          <cell r="C102" t="str">
            <v>21x30cm</v>
          </cell>
          <cell r="D102" t="str">
            <v>Vĩnh phú 60gsm, 90 In 01 màu (đen), 02 mặt</v>
          </cell>
          <cell r="E102" t="str">
            <v>Tờ</v>
          </cell>
          <cell r="F102">
            <v>1000</v>
          </cell>
          <cell r="G102">
            <v>800</v>
          </cell>
          <cell r="H102">
            <v>800000</v>
          </cell>
          <cell r="T102">
            <v>0</v>
          </cell>
          <cell r="U102">
            <v>0</v>
          </cell>
          <cell r="V102">
            <v>1000</v>
          </cell>
          <cell r="W102">
            <v>800000</v>
          </cell>
          <cell r="X102">
            <v>1000</v>
          </cell>
        </row>
        <row r="103">
          <cell r="B103" t="str">
            <v>Phiếu thủ thuật đặt catheter tĩnh mạch trung tâm từ ngoại biên (pice-premicath)</v>
          </cell>
          <cell r="C103" t="str">
            <v>21x30cm</v>
          </cell>
          <cell r="D103" t="str">
            <v>Vĩnh phú 60gsm, 90 In 01 màu (đen), 02 mặt</v>
          </cell>
          <cell r="E103" t="str">
            <v>Tờ</v>
          </cell>
          <cell r="F103">
            <v>600</v>
          </cell>
          <cell r="G103">
            <v>1100</v>
          </cell>
          <cell r="H103">
            <v>660000</v>
          </cell>
          <cell r="L103">
            <v>200</v>
          </cell>
          <cell r="T103">
            <v>200</v>
          </cell>
          <cell r="U103">
            <v>220000</v>
          </cell>
          <cell r="V103">
            <v>400</v>
          </cell>
          <cell r="W103">
            <v>440000</v>
          </cell>
          <cell r="X103" t="e">
            <v>#N/A</v>
          </cell>
        </row>
        <row r="104">
          <cell r="B104" t="str">
            <v>Phiếu thủ thuật đặt sonle dạ dày</v>
          </cell>
          <cell r="C104" t="str">
            <v>21x30cm</v>
          </cell>
          <cell r="D104" t="str">
            <v>Vĩnh phú 60gsm, 90 In 01 màu (đen), 02 mặt</v>
          </cell>
          <cell r="E104" t="str">
            <v>Tờ</v>
          </cell>
          <cell r="F104">
            <v>3000</v>
          </cell>
          <cell r="G104">
            <v>400</v>
          </cell>
          <cell r="H104">
            <v>1200000</v>
          </cell>
          <cell r="L104">
            <v>500</v>
          </cell>
          <cell r="S104">
            <v>500</v>
          </cell>
          <cell r="T104">
            <v>1000</v>
          </cell>
          <cell r="U104">
            <v>400000</v>
          </cell>
          <cell r="V104">
            <v>2000</v>
          </cell>
          <cell r="W104">
            <v>800000</v>
          </cell>
          <cell r="X104">
            <v>3000</v>
          </cell>
        </row>
        <row r="105">
          <cell r="B105" t="str">
            <v>Phiếu thủ thuật đặt sonle dạ dày (nhiều ngày)</v>
          </cell>
          <cell r="C105" t="str">
            <v>21x30cm</v>
          </cell>
          <cell r="D105" t="str">
            <v>Vĩnh phú 60gsm, 90 In 01 màu (đen), 02 mặt</v>
          </cell>
          <cell r="E105" t="str">
            <v>Tờ</v>
          </cell>
          <cell r="F105">
            <v>1200</v>
          </cell>
          <cell r="G105">
            <v>800</v>
          </cell>
          <cell r="H105">
            <v>960000</v>
          </cell>
          <cell r="N105">
            <v>200</v>
          </cell>
          <cell r="T105">
            <v>200</v>
          </cell>
          <cell r="U105">
            <v>160000</v>
          </cell>
          <cell r="V105">
            <v>1000</v>
          </cell>
          <cell r="W105">
            <v>800000</v>
          </cell>
          <cell r="X105" t="e">
            <v>#N/A</v>
          </cell>
        </row>
        <row r="106">
          <cell r="B106" t="str">
            <v>Phiếu thủ thuật đặt sonle hậu môn</v>
          </cell>
          <cell r="C106" t="str">
            <v>21x30cm</v>
          </cell>
          <cell r="D106" t="str">
            <v>Vĩnh phú 60gsm, 90 In 01 màu (đen), 02 mặt</v>
          </cell>
          <cell r="E106" t="str">
            <v>Tờ</v>
          </cell>
          <cell r="F106">
            <v>500</v>
          </cell>
          <cell r="G106">
            <v>1100</v>
          </cell>
          <cell r="H106">
            <v>550000</v>
          </cell>
          <cell r="L106">
            <v>100</v>
          </cell>
          <cell r="T106">
            <v>100</v>
          </cell>
          <cell r="U106">
            <v>110000</v>
          </cell>
          <cell r="V106">
            <v>400</v>
          </cell>
          <cell r="W106">
            <v>440000</v>
          </cell>
          <cell r="X106">
            <v>1000</v>
          </cell>
        </row>
        <row r="107">
          <cell r="B107" t="str">
            <v>Phiếu thủ thuật đặt sonle tiểu</v>
          </cell>
          <cell r="C107" t="str">
            <v>21x30cm</v>
          </cell>
          <cell r="D107" t="str">
            <v>Vĩnh phú 60gsm, 90 In 01 màu (đen), 02 mặt</v>
          </cell>
          <cell r="E107" t="str">
            <v>Tờ</v>
          </cell>
          <cell r="F107">
            <v>500</v>
          </cell>
          <cell r="G107">
            <v>1100</v>
          </cell>
          <cell r="H107">
            <v>550000</v>
          </cell>
          <cell r="T107">
            <v>0</v>
          </cell>
          <cell r="U107">
            <v>0</v>
          </cell>
          <cell r="V107">
            <v>500</v>
          </cell>
          <cell r="W107">
            <v>550000</v>
          </cell>
          <cell r="X107">
            <v>500</v>
          </cell>
        </row>
        <row r="108">
          <cell r="B108" t="str">
            <v>Phiếu thủ thuật thở Cpap</v>
          </cell>
          <cell r="C108" t="str">
            <v>21x30cm</v>
          </cell>
          <cell r="D108" t="str">
            <v>Vĩnh phú 60gsm, 90 In 01 màu (đen), 02 mặt</v>
          </cell>
          <cell r="E108" t="str">
            <v>Tờ</v>
          </cell>
          <cell r="F108">
            <v>1600</v>
          </cell>
          <cell r="G108">
            <v>600</v>
          </cell>
          <cell r="H108">
            <v>960000</v>
          </cell>
          <cell r="S108">
            <v>200</v>
          </cell>
          <cell r="T108">
            <v>200</v>
          </cell>
          <cell r="U108">
            <v>120000</v>
          </cell>
          <cell r="V108">
            <v>1400</v>
          </cell>
          <cell r="W108">
            <v>840000</v>
          </cell>
          <cell r="X108">
            <v>2200</v>
          </cell>
        </row>
        <row r="109">
          <cell r="B109" t="str">
            <v>Phiếu thủ thuật thở máy</v>
          </cell>
          <cell r="C109" t="str">
            <v>21x30cm</v>
          </cell>
          <cell r="D109" t="str">
            <v>Vĩnh phú 60gsm, 90 In 01 màu (đen), 02 mặt</v>
          </cell>
          <cell r="E109" t="str">
            <v>Tờ</v>
          </cell>
          <cell r="F109">
            <v>1700</v>
          </cell>
          <cell r="G109">
            <v>600</v>
          </cell>
          <cell r="H109">
            <v>1020000</v>
          </cell>
          <cell r="T109">
            <v>0</v>
          </cell>
          <cell r="U109">
            <v>0</v>
          </cell>
          <cell r="V109">
            <v>1700</v>
          </cell>
          <cell r="W109">
            <v>1020000</v>
          </cell>
          <cell r="X109">
            <v>2200</v>
          </cell>
        </row>
        <row r="110">
          <cell r="B110" t="str">
            <v>Phiếu thủ thuật thụt tháo hậu môn</v>
          </cell>
          <cell r="C110" t="str">
            <v>21x30cm</v>
          </cell>
          <cell r="D110" t="str">
            <v>Vĩnh phú 60gsm, 90 In 01 màu (đen), 02 mặt</v>
          </cell>
          <cell r="E110" t="str">
            <v>Tờ</v>
          </cell>
          <cell r="F110">
            <v>500</v>
          </cell>
          <cell r="G110">
            <v>1100</v>
          </cell>
          <cell r="H110">
            <v>550000</v>
          </cell>
          <cell r="T110">
            <v>0</v>
          </cell>
          <cell r="U110">
            <v>0</v>
          </cell>
          <cell r="V110">
            <v>500</v>
          </cell>
          <cell r="W110">
            <v>550000</v>
          </cell>
          <cell r="X110">
            <v>1000</v>
          </cell>
        </row>
        <row r="111">
          <cell r="B111" t="str">
            <v>Phiếu thực chi phòng mổ</v>
          </cell>
          <cell r="C111" t="str">
            <v>21x30cm</v>
          </cell>
          <cell r="D111" t="str">
            <v>Vĩnh phú 60gsm, 90 In 01 màu (đen), 02 mặt</v>
          </cell>
          <cell r="E111" t="str">
            <v>Tờ</v>
          </cell>
          <cell r="F111">
            <v>10000</v>
          </cell>
          <cell r="G111">
            <v>140</v>
          </cell>
          <cell r="H111">
            <v>1400000</v>
          </cell>
          <cell r="I111">
            <v>1000</v>
          </cell>
          <cell r="J111">
            <v>1000</v>
          </cell>
          <cell r="L111">
            <v>1000</v>
          </cell>
          <cell r="O111">
            <v>1000</v>
          </cell>
          <cell r="P111">
            <v>1000</v>
          </cell>
          <cell r="R111">
            <v>1000</v>
          </cell>
          <cell r="S111">
            <v>3000</v>
          </cell>
          <cell r="T111">
            <v>9000</v>
          </cell>
          <cell r="U111">
            <v>1260000</v>
          </cell>
          <cell r="V111">
            <v>1000</v>
          </cell>
          <cell r="W111">
            <v>140000</v>
          </cell>
          <cell r="X111">
            <v>8000</v>
          </cell>
        </row>
        <row r="112">
          <cell r="B112" t="str">
            <v>Phiếu tóm tắt thông tin điều trị bệnh hen phế quản</v>
          </cell>
          <cell r="C112" t="str">
            <v>21x30cm</v>
          </cell>
          <cell r="D112" t="str">
            <v>Vĩnh phú 60gsm, 90 In 01 màu (đen), 01 mặt</v>
          </cell>
          <cell r="E112" t="str">
            <v>Tờ</v>
          </cell>
          <cell r="F112">
            <v>500</v>
          </cell>
          <cell r="G112">
            <v>1100</v>
          </cell>
          <cell r="H112">
            <v>550000</v>
          </cell>
          <cell r="T112">
            <v>0</v>
          </cell>
          <cell r="U112">
            <v>0</v>
          </cell>
          <cell r="V112">
            <v>500</v>
          </cell>
          <cell r="W112">
            <v>550000</v>
          </cell>
          <cell r="X112" t="e">
            <v>#N/A</v>
          </cell>
        </row>
        <row r="113">
          <cell r="B113" t="str">
            <v>Phiếu tóm tắt thông tin điều trị bệnh Mày đay Dị ứng</v>
          </cell>
          <cell r="C113" t="str">
            <v>21x30cm</v>
          </cell>
          <cell r="D113" t="str">
            <v>Vĩnh phú 60gsm, 90 In 01 màu (đen), 01 mặt</v>
          </cell>
          <cell r="E113" t="str">
            <v>Tờ</v>
          </cell>
          <cell r="F113">
            <v>500</v>
          </cell>
          <cell r="G113">
            <v>1100</v>
          </cell>
          <cell r="H113">
            <v>550000</v>
          </cell>
          <cell r="T113">
            <v>0</v>
          </cell>
          <cell r="U113">
            <v>0</v>
          </cell>
          <cell r="V113">
            <v>500</v>
          </cell>
          <cell r="W113">
            <v>550000</v>
          </cell>
          <cell r="X113" t="e">
            <v>#N/A</v>
          </cell>
        </row>
        <row r="114">
          <cell r="B114" t="str">
            <v>Phiếu tóm tắt thông tin điều trị bệnh ruột thừa viêm</v>
          </cell>
          <cell r="C114" t="str">
            <v>21x30cm</v>
          </cell>
          <cell r="D114" t="str">
            <v>Vĩnh phú 60gsm, 90 In 01 màu (đen), 01 mặt</v>
          </cell>
          <cell r="E114" t="str">
            <v>Tờ</v>
          </cell>
          <cell r="F114">
            <v>300</v>
          </cell>
          <cell r="G114">
            <v>1100</v>
          </cell>
          <cell r="H114">
            <v>330000</v>
          </cell>
          <cell r="T114">
            <v>0</v>
          </cell>
          <cell r="U114">
            <v>0</v>
          </cell>
          <cell r="V114">
            <v>300</v>
          </cell>
          <cell r="W114">
            <v>330000</v>
          </cell>
          <cell r="X114" t="e">
            <v>#N/A</v>
          </cell>
        </row>
        <row r="115">
          <cell r="B115" t="str">
            <v>Phiếu tóm tắt thông tin điều trị bệnh Thalassemia</v>
          </cell>
          <cell r="C115" t="str">
            <v>21x30cm</v>
          </cell>
          <cell r="D115" t="str">
            <v>Vĩnh phú 60gsm, 90 In 01 màu (đen), 01 mặt</v>
          </cell>
          <cell r="E115" t="str">
            <v>Tờ</v>
          </cell>
          <cell r="F115">
            <v>700</v>
          </cell>
          <cell r="G115">
            <v>1100</v>
          </cell>
          <cell r="H115">
            <v>770000</v>
          </cell>
          <cell r="T115">
            <v>0</v>
          </cell>
          <cell r="U115">
            <v>0</v>
          </cell>
          <cell r="V115">
            <v>700</v>
          </cell>
          <cell r="W115">
            <v>770000</v>
          </cell>
          <cell r="X115" t="e">
            <v>#N/A</v>
          </cell>
        </row>
        <row r="116">
          <cell r="B116" t="str">
            <v>Phiếu tóm tắt thông tin điều trị bệnh thoát vị bẹn</v>
          </cell>
          <cell r="C116" t="str">
            <v>21x30cm</v>
          </cell>
          <cell r="D116" t="str">
            <v>Vĩnh phú 60gsm, 90 In 01 màu (đen), 01 mặt</v>
          </cell>
          <cell r="E116" t="str">
            <v>Tờ</v>
          </cell>
          <cell r="F116">
            <v>250</v>
          </cell>
          <cell r="G116">
            <v>1100</v>
          </cell>
          <cell r="H116">
            <v>275000</v>
          </cell>
          <cell r="T116">
            <v>0</v>
          </cell>
          <cell r="U116">
            <v>0</v>
          </cell>
          <cell r="V116">
            <v>250</v>
          </cell>
          <cell r="W116">
            <v>275000</v>
          </cell>
          <cell r="X116" t="e">
            <v>#N/A</v>
          </cell>
        </row>
        <row r="117">
          <cell r="B117" t="str">
            <v>Phiếu tóm tắt thông tin điều trị bệnh Viêm cầu thận cấp</v>
          </cell>
          <cell r="C117" t="str">
            <v>21x30cm</v>
          </cell>
          <cell r="D117" t="str">
            <v>Vĩnh phú 60gsm, 90 In 01 màu (đen), 01 mặt</v>
          </cell>
          <cell r="E117" t="str">
            <v>Tờ</v>
          </cell>
          <cell r="F117">
            <v>200</v>
          </cell>
          <cell r="G117">
            <v>1100</v>
          </cell>
          <cell r="H117">
            <v>220000</v>
          </cell>
          <cell r="T117">
            <v>0</v>
          </cell>
          <cell r="U117">
            <v>0</v>
          </cell>
          <cell r="V117">
            <v>200</v>
          </cell>
          <cell r="W117">
            <v>220000</v>
          </cell>
          <cell r="X117" t="e">
            <v>#N/A</v>
          </cell>
        </row>
        <row r="118">
          <cell r="B118" t="str">
            <v>Phiếu tóm tắt thông tin điều trị bệnh Viêm họng cấp</v>
          </cell>
          <cell r="C118" t="str">
            <v>21x30cm</v>
          </cell>
          <cell r="D118" t="str">
            <v>Vĩnh phú 60gsm, 90 In 01 màu (đen), 01 mặt</v>
          </cell>
          <cell r="E118" t="str">
            <v>Tờ</v>
          </cell>
          <cell r="F118">
            <v>500</v>
          </cell>
          <cell r="G118">
            <v>1100</v>
          </cell>
          <cell r="H118">
            <v>550000</v>
          </cell>
          <cell r="T118">
            <v>0</v>
          </cell>
          <cell r="U118">
            <v>0</v>
          </cell>
          <cell r="V118">
            <v>500</v>
          </cell>
          <cell r="W118">
            <v>550000</v>
          </cell>
          <cell r="X118" t="e">
            <v>#N/A</v>
          </cell>
        </row>
        <row r="119">
          <cell r="B119" t="str">
            <v>Phiếu tóm tắt thông tin điều trị bệnh viêm phế quản</v>
          </cell>
          <cell r="C119" t="str">
            <v>21x30cm</v>
          </cell>
          <cell r="D119" t="str">
            <v>Vĩnh phú 60gsm, 90 In 01 màu (đen), 01 mặt</v>
          </cell>
          <cell r="E119" t="str">
            <v>Tờ</v>
          </cell>
          <cell r="F119">
            <v>1000</v>
          </cell>
          <cell r="G119">
            <v>800</v>
          </cell>
          <cell r="H119">
            <v>800000</v>
          </cell>
          <cell r="T119">
            <v>0</v>
          </cell>
          <cell r="U119">
            <v>0</v>
          </cell>
          <cell r="V119">
            <v>1000</v>
          </cell>
          <cell r="W119">
            <v>800000</v>
          </cell>
          <cell r="X119" t="e">
            <v>#N/A</v>
          </cell>
        </row>
        <row r="120">
          <cell r="B120" t="str">
            <v>Phiếu tóm tắt thông tin điều trị bệnh viêm phổi</v>
          </cell>
          <cell r="C120" t="str">
            <v>21x30cm</v>
          </cell>
          <cell r="D120" t="str">
            <v>Vĩnh phú 60gsm, 90 In 01 màu (đen), 01 mặt</v>
          </cell>
          <cell r="E120" t="str">
            <v>Tờ</v>
          </cell>
          <cell r="F120">
            <v>1000</v>
          </cell>
          <cell r="G120">
            <v>800</v>
          </cell>
          <cell r="H120">
            <v>800000</v>
          </cell>
          <cell r="T120">
            <v>0</v>
          </cell>
          <cell r="U120">
            <v>0</v>
          </cell>
          <cell r="V120">
            <v>1000</v>
          </cell>
          <cell r="W120">
            <v>800000</v>
          </cell>
          <cell r="X120" t="e">
            <v>#N/A</v>
          </cell>
        </row>
        <row r="121">
          <cell r="B121" t="str">
            <v>Phiếu tóm tắt thông tin điều trị bệnh viêm thanh, khí phế quản</v>
          </cell>
          <cell r="C121" t="str">
            <v>21x30cm</v>
          </cell>
          <cell r="D121" t="str">
            <v>Vĩnh phú 60gsm, 90 In 01 màu (đen), 01 mặt</v>
          </cell>
          <cell r="E121" t="str">
            <v>Tờ</v>
          </cell>
          <cell r="F121">
            <v>500</v>
          </cell>
          <cell r="G121">
            <v>1100</v>
          </cell>
          <cell r="H121">
            <v>550000</v>
          </cell>
          <cell r="T121">
            <v>0</v>
          </cell>
          <cell r="U121">
            <v>0</v>
          </cell>
          <cell r="V121">
            <v>500</v>
          </cell>
          <cell r="W121">
            <v>550000</v>
          </cell>
          <cell r="X121" t="e">
            <v>#N/A</v>
          </cell>
        </row>
        <row r="122">
          <cell r="B122" t="str">
            <v>Phiếu tóm tắt thông tin điều trị bệnh viêm tiểu phế quản</v>
          </cell>
          <cell r="C122" t="str">
            <v>21x30cm</v>
          </cell>
          <cell r="D122" t="str">
            <v>Vĩnh phú 60gsm, 90 In 01 màu (đen), 01 mặt</v>
          </cell>
          <cell r="E122" t="str">
            <v>Tờ</v>
          </cell>
          <cell r="F122">
            <v>500</v>
          </cell>
          <cell r="G122">
            <v>1100</v>
          </cell>
          <cell r="H122">
            <v>550000</v>
          </cell>
          <cell r="T122">
            <v>0</v>
          </cell>
          <cell r="U122">
            <v>0</v>
          </cell>
          <cell r="V122">
            <v>500</v>
          </cell>
          <cell r="W122">
            <v>550000</v>
          </cell>
          <cell r="X122" t="e">
            <v>#N/A</v>
          </cell>
        </row>
        <row r="123">
          <cell r="B123" t="str">
            <v>Phiếu vật lý trị liệu</v>
          </cell>
          <cell r="C123" t="str">
            <v>21x30cm</v>
          </cell>
          <cell r="D123" t="str">
            <v>Vĩnh phú 60gsm, 90 In 01 màu (đen), 02 mặt</v>
          </cell>
          <cell r="E123" t="str">
            <v>Tờ</v>
          </cell>
          <cell r="F123">
            <v>500</v>
          </cell>
          <cell r="G123">
            <v>1100</v>
          </cell>
          <cell r="H123">
            <v>550000</v>
          </cell>
          <cell r="T123">
            <v>0</v>
          </cell>
          <cell r="U123">
            <v>0</v>
          </cell>
          <cell r="V123">
            <v>500</v>
          </cell>
          <cell r="W123">
            <v>550000</v>
          </cell>
          <cell r="X123">
            <v>500</v>
          </cell>
        </row>
        <row r="124">
          <cell r="B124" t="str">
            <v>Sổ bàn giao dụng cụ thường trực</v>
          </cell>
          <cell r="C124" t="str">
            <v>21x30cm</v>
          </cell>
          <cell r="D124" t="str">
            <v>Vĩnh phú 60gsm, 90. Ruột in 01 màu (đen), 02 mặt, bìa sử dụng giấy màu xanh, định lượng 105gsm</v>
          </cell>
          <cell r="E124" t="str">
            <v>Quyển/200TR</v>
          </cell>
          <cell r="F124">
            <v>122</v>
          </cell>
          <cell r="G124">
            <v>21000</v>
          </cell>
          <cell r="H124">
            <v>2562000</v>
          </cell>
          <cell r="K124">
            <v>4</v>
          </cell>
          <cell r="L124">
            <v>12</v>
          </cell>
          <cell r="M124">
            <v>5</v>
          </cell>
          <cell r="N124">
            <v>10</v>
          </cell>
          <cell r="O124">
            <v>8</v>
          </cell>
          <cell r="P124">
            <v>13</v>
          </cell>
          <cell r="S124">
            <v>18</v>
          </cell>
          <cell r="T124">
            <v>70</v>
          </cell>
          <cell r="U124">
            <v>1470000</v>
          </cell>
          <cell r="V124">
            <v>52</v>
          </cell>
          <cell r="W124">
            <v>1092000</v>
          </cell>
          <cell r="X124">
            <v>128</v>
          </cell>
        </row>
        <row r="125">
          <cell r="B125" t="str">
            <v>Sổ bàn giao người bệnh vào khoa</v>
          </cell>
          <cell r="C125" t="str">
            <v>15x21cm</v>
          </cell>
          <cell r="D125" t="str">
            <v>Vĩnh phú 60gsm, 90. Ruột in 01 màu (đen), 02 mặt, bìa sử dụng giấy màu xanh, định, lượng 105gsm</v>
          </cell>
          <cell r="E125" t="str">
            <v>Quyển/200TR</v>
          </cell>
          <cell r="F125">
            <v>117</v>
          </cell>
          <cell r="G125">
            <v>15000</v>
          </cell>
          <cell r="H125">
            <v>1755000</v>
          </cell>
          <cell r="J125">
            <v>8</v>
          </cell>
          <cell r="K125">
            <v>6</v>
          </cell>
          <cell r="L125">
            <v>8</v>
          </cell>
          <cell r="M125">
            <v>9</v>
          </cell>
          <cell r="N125">
            <v>6</v>
          </cell>
          <cell r="O125">
            <v>12</v>
          </cell>
          <cell r="Q125">
            <v>12</v>
          </cell>
          <cell r="R125">
            <v>2</v>
          </cell>
          <cell r="S125">
            <v>23</v>
          </cell>
          <cell r="T125">
            <v>86</v>
          </cell>
          <cell r="U125">
            <v>1290000</v>
          </cell>
          <cell r="V125">
            <v>31</v>
          </cell>
          <cell r="W125">
            <v>465000</v>
          </cell>
          <cell r="X125">
            <v>94</v>
          </cell>
        </row>
        <row r="126">
          <cell r="B126" t="str">
            <v>Sổ bàn giao thuốc thường trực</v>
          </cell>
          <cell r="C126" t="str">
            <v>21x30cm</v>
          </cell>
          <cell r="D126" t="str">
            <v>Vĩnh phú 60gsm, 90. Ruột in 01 màu (đen), 02 mặt, bìa sử dụng giấy màu xanh, định lượng 105gsm</v>
          </cell>
          <cell r="E126" t="str">
            <v>Quyển/200TR</v>
          </cell>
          <cell r="F126">
            <v>149</v>
          </cell>
          <cell r="G126">
            <v>21000</v>
          </cell>
          <cell r="H126">
            <v>3129000</v>
          </cell>
          <cell r="K126">
            <v>9</v>
          </cell>
          <cell r="L126">
            <v>15</v>
          </cell>
          <cell r="M126">
            <v>10</v>
          </cell>
          <cell r="N126">
            <v>10</v>
          </cell>
          <cell r="O126">
            <v>10</v>
          </cell>
          <cell r="P126">
            <v>7</v>
          </cell>
          <cell r="Q126">
            <v>7</v>
          </cell>
          <cell r="S126">
            <v>12</v>
          </cell>
          <cell r="T126">
            <v>80</v>
          </cell>
          <cell r="U126">
            <v>1680000</v>
          </cell>
          <cell r="V126">
            <v>69</v>
          </cell>
          <cell r="W126">
            <v>1449000</v>
          </cell>
          <cell r="X126">
            <v>147</v>
          </cell>
        </row>
        <row r="127">
          <cell r="B127" t="str">
            <v>Sổ giao ban</v>
          </cell>
          <cell r="C127" t="str">
            <v>21x30cm</v>
          </cell>
          <cell r="D127" t="str">
            <v>Vĩnh phú 60gsm, 90. Ruột in 01 màu (đen), 02 mặt, bìa sử dụng giấy màu xanh, định lượng 105gsm</v>
          </cell>
          <cell r="E127" t="str">
            <v>Quyển/200TR</v>
          </cell>
          <cell r="F127">
            <v>254</v>
          </cell>
          <cell r="G127">
            <v>19000</v>
          </cell>
          <cell r="H127">
            <v>4826000</v>
          </cell>
          <cell r="J127">
            <v>7</v>
          </cell>
          <cell r="K127">
            <v>10</v>
          </cell>
          <cell r="L127">
            <v>12</v>
          </cell>
          <cell r="M127">
            <v>20</v>
          </cell>
          <cell r="N127">
            <v>27</v>
          </cell>
          <cell r="O127">
            <v>17</v>
          </cell>
          <cell r="P127">
            <v>26</v>
          </cell>
          <cell r="Q127">
            <v>30</v>
          </cell>
          <cell r="S127">
            <v>44</v>
          </cell>
          <cell r="T127">
            <v>193</v>
          </cell>
          <cell r="U127">
            <v>3667000</v>
          </cell>
          <cell r="V127">
            <v>61</v>
          </cell>
          <cell r="W127">
            <v>1159000</v>
          </cell>
          <cell r="X127">
            <v>261</v>
          </cell>
        </row>
        <row r="128">
          <cell r="B128" t="str">
            <v>Sổ khám sức khỏe định kỳ</v>
          </cell>
          <cell r="C128" t="str">
            <v>21x30cm</v>
          </cell>
          <cell r="D128" t="str">
            <v>Vĩnh phú 60gsm, 90. Ruột in 01 màu (đen), 02 mặt, bìa sử dụng giấy màu xanh, định lượng 105gsm</v>
          </cell>
          <cell r="E128" t="str">
            <v>Quyển/200TR</v>
          </cell>
          <cell r="F128">
            <v>4600</v>
          </cell>
          <cell r="G128">
            <v>12400</v>
          </cell>
          <cell r="H128">
            <v>57040000</v>
          </cell>
          <cell r="L128">
            <v>3000</v>
          </cell>
          <cell r="T128">
            <v>3000</v>
          </cell>
          <cell r="U128">
            <v>37200000</v>
          </cell>
          <cell r="V128">
            <v>1600</v>
          </cell>
          <cell r="W128">
            <v>19840000</v>
          </cell>
          <cell r="X128" t="e">
            <v>#N/A</v>
          </cell>
          <cell r="Y128">
            <v>1600</v>
          </cell>
        </row>
        <row r="129">
          <cell r="B129" t="str">
            <v>Sổ phiếu lĩnh thuốc hướng thần</v>
          </cell>
          <cell r="C129" t="str">
            <v>21x30cm</v>
          </cell>
          <cell r="D129" t="str">
            <v>Vĩnh phú 60gsm, 90. Ruột in 01 màu (đen), 02 mặt, bìa sử dụng giấy màu xanh, định lượng 105gsm</v>
          </cell>
          <cell r="E129" t="str">
            <v>Quyển/200TR</v>
          </cell>
          <cell r="F129">
            <v>10</v>
          </cell>
          <cell r="G129">
            <v>114000</v>
          </cell>
          <cell r="H129">
            <v>1140000</v>
          </cell>
          <cell r="L129">
            <v>6</v>
          </cell>
          <cell r="T129">
            <v>6</v>
          </cell>
          <cell r="U129">
            <v>684000</v>
          </cell>
          <cell r="V129">
            <v>4</v>
          </cell>
          <cell r="W129">
            <v>456000</v>
          </cell>
          <cell r="X129">
            <v>12</v>
          </cell>
        </row>
        <row r="130">
          <cell r="B130" t="str">
            <v>Sổ phiếu xuất ăn bệnh lý</v>
          </cell>
          <cell r="C130" t="str">
            <v>21x10,5cm</v>
          </cell>
          <cell r="D130" t="str">
            <v>Vĩnh phú 60gsm, 90. Ruột in 01 màu (đen), 02 mặt, bìa sử dụng giấy màu xanh, định lượng 105gsm</v>
          </cell>
          <cell r="E130" t="str">
            <v>Quyển/200TR</v>
          </cell>
          <cell r="F130">
            <v>320</v>
          </cell>
          <cell r="G130">
            <v>9000</v>
          </cell>
          <cell r="H130">
            <v>2880000</v>
          </cell>
          <cell r="L130">
            <v>50</v>
          </cell>
          <cell r="T130">
            <v>50</v>
          </cell>
          <cell r="U130">
            <v>450000</v>
          </cell>
          <cell r="V130">
            <v>270</v>
          </cell>
          <cell r="W130">
            <v>2430000</v>
          </cell>
          <cell r="X130">
            <v>600</v>
          </cell>
        </row>
        <row r="131">
          <cell r="B131" t="str">
            <v>Sổ tái khám Hồng (in màu)</v>
          </cell>
          <cell r="C131" t="str">
            <v>15x21cm</v>
          </cell>
          <cell r="D131" t="str">
            <v>Vĩnh phú 60gsm, 90 in trang ruột. Giấy trắng định lượng 200gsm  in trang bìa. In 04 màu (theo yêu cầu của Bệnh viện), 02 mặt, bìa in bóng, sáng hồng</v>
          </cell>
          <cell r="E131" t="str">
            <v>Quyển /50 TR</v>
          </cell>
          <cell r="F131">
            <v>200</v>
          </cell>
          <cell r="G131">
            <v>37400</v>
          </cell>
          <cell r="H131">
            <v>7480000</v>
          </cell>
          <cell r="I131">
            <v>200</v>
          </cell>
          <cell r="T131">
            <v>200</v>
          </cell>
          <cell r="U131">
            <v>7480000</v>
          </cell>
          <cell r="V131">
            <v>0</v>
          </cell>
          <cell r="W131">
            <v>0</v>
          </cell>
          <cell r="X131" t="e">
            <v>#N/A</v>
          </cell>
        </row>
        <row r="132">
          <cell r="B132" t="str">
            <v>Sổ tái khám Xanh (in màu)</v>
          </cell>
          <cell r="C132" t="str">
            <v>15x21cm</v>
          </cell>
          <cell r="D132" t="str">
            <v>Vĩnh phú 60gsm, 90 in trang ruột. Giấy trắng định lượng 200gsm  in trang bìa. In 04 màu (theo yêu cầu của Bệnh viện), 02 mặt, bìa in bóng, sáng xanh</v>
          </cell>
          <cell r="E132" t="str">
            <v>Quyển /50 TR</v>
          </cell>
          <cell r="F132">
            <v>200</v>
          </cell>
          <cell r="G132">
            <v>37400</v>
          </cell>
          <cell r="H132">
            <v>7480000</v>
          </cell>
          <cell r="I132">
            <v>200</v>
          </cell>
          <cell r="T132">
            <v>200</v>
          </cell>
          <cell r="U132">
            <v>7480000</v>
          </cell>
          <cell r="V132">
            <v>0</v>
          </cell>
          <cell r="W132">
            <v>0</v>
          </cell>
          <cell r="X132" t="e">
            <v>#N/A</v>
          </cell>
        </row>
        <row r="133">
          <cell r="B133" t="str">
            <v>Sổ tay điều dưỡng</v>
          </cell>
          <cell r="C133" t="str">
            <v>15x21cm</v>
          </cell>
          <cell r="D133" t="str">
            <v>Vĩnh phú 60gsm, 90.  Ruột in 01 màu (đen), 02 mặt, bìa sử dụng giấy màu xanh, định lượng 105gsm</v>
          </cell>
          <cell r="E133" t="str">
            <v>Quyển/200TR</v>
          </cell>
          <cell r="F133">
            <v>335</v>
          </cell>
          <cell r="G133">
            <v>14500</v>
          </cell>
          <cell r="H133">
            <v>4857500</v>
          </cell>
          <cell r="I133">
            <v>7</v>
          </cell>
          <cell r="J133">
            <v>10</v>
          </cell>
          <cell r="L133">
            <v>36</v>
          </cell>
          <cell r="M133">
            <v>5</v>
          </cell>
          <cell r="N133">
            <v>17</v>
          </cell>
          <cell r="O133">
            <v>43</v>
          </cell>
          <cell r="P133">
            <v>15</v>
          </cell>
          <cell r="Q133">
            <v>10</v>
          </cell>
          <cell r="R133">
            <v>29</v>
          </cell>
          <cell r="S133">
            <v>43</v>
          </cell>
          <cell r="T133">
            <v>215</v>
          </cell>
          <cell r="U133">
            <v>3117500</v>
          </cell>
          <cell r="V133">
            <v>120</v>
          </cell>
          <cell r="W133">
            <v>1740000</v>
          </cell>
          <cell r="X133">
            <v>434</v>
          </cell>
          <cell r="Y133">
            <v>120</v>
          </cell>
        </row>
        <row r="134">
          <cell r="B134" t="str">
            <v xml:space="preserve">Sổ theo dõi cấp giấy chứng sinh </v>
          </cell>
          <cell r="C134" t="str">
            <v>21x30cm</v>
          </cell>
          <cell r="D134" t="str">
            <v>Giấy trắng định lượng 60gsm. Ruột in 01 màu (đen), 02 mặt, bìa sử dụng giấy màu xanh, định lượng 105gsm</v>
          </cell>
          <cell r="E134" t="str">
            <v>Quyển/200TR</v>
          </cell>
          <cell r="F134">
            <v>135</v>
          </cell>
          <cell r="G134">
            <v>21000</v>
          </cell>
          <cell r="H134">
            <v>2835000</v>
          </cell>
          <cell r="K134">
            <v>20</v>
          </cell>
          <cell r="L134">
            <v>30</v>
          </cell>
          <cell r="O134">
            <v>30</v>
          </cell>
          <cell r="P134">
            <v>10</v>
          </cell>
          <cell r="Q134">
            <v>10</v>
          </cell>
          <cell r="S134">
            <v>35</v>
          </cell>
          <cell r="T134">
            <v>135</v>
          </cell>
          <cell r="U134">
            <v>2835000</v>
          </cell>
          <cell r="V134">
            <v>0</v>
          </cell>
          <cell r="W134">
            <v>0</v>
          </cell>
          <cell r="X134">
            <v>200</v>
          </cell>
        </row>
        <row r="135">
          <cell r="B135" t="str">
            <v>Sổ tiêm chủng (in màu)</v>
          </cell>
          <cell r="C135" t="str">
            <v>15x21cm</v>
          </cell>
          <cell r="D135" t="str">
            <v>Vĩnh phú 60gsm, 90 in trang ruột. Giấy trắng định lượng 200gsm  in trang bìa. In 04 màu (theo yêu cầu của Bệnh viện), 02 mặt, bìa in bóng, sáng</v>
          </cell>
          <cell r="E135" t="str">
            <v>Quyển /50TR</v>
          </cell>
          <cell r="F135">
            <v>20000</v>
          </cell>
          <cell r="G135">
            <v>2200</v>
          </cell>
          <cell r="H135">
            <v>44000000</v>
          </cell>
          <cell r="I135">
            <v>5000</v>
          </cell>
          <cell r="L135">
            <v>2000</v>
          </cell>
          <cell r="M135">
            <v>200</v>
          </cell>
          <cell r="N135">
            <v>200</v>
          </cell>
          <cell r="O135">
            <v>400</v>
          </cell>
          <cell r="Q135">
            <v>900</v>
          </cell>
          <cell r="R135">
            <v>1000</v>
          </cell>
          <cell r="S135">
            <v>2200</v>
          </cell>
          <cell r="T135">
            <v>11900</v>
          </cell>
          <cell r="U135">
            <v>26180000</v>
          </cell>
          <cell r="V135">
            <v>8100</v>
          </cell>
          <cell r="W135">
            <v>17820000</v>
          </cell>
          <cell r="X135" t="e">
            <v>#N/A</v>
          </cell>
          <cell r="Y135">
            <v>8100</v>
          </cell>
        </row>
        <row r="136">
          <cell r="B136" t="str">
            <v xml:space="preserve">Sổ tiêm chủng cơ bản cho trẻ em </v>
          </cell>
          <cell r="C136" t="str">
            <v>21x30cm</v>
          </cell>
          <cell r="D136" t="str">
            <v>Vĩnh phú 60gsm, 90 Ruột in 01 màu, 02 mặt, bìa sử dụng giấy màu xanh, định lượng 105gsm</v>
          </cell>
          <cell r="E136" t="str">
            <v>Quyển/200TR</v>
          </cell>
          <cell r="F136">
            <v>8</v>
          </cell>
          <cell r="G136">
            <v>114000</v>
          </cell>
          <cell r="H136">
            <v>912000</v>
          </cell>
          <cell r="O136">
            <v>8</v>
          </cell>
          <cell r="T136">
            <v>8</v>
          </cell>
          <cell r="U136">
            <v>912000</v>
          </cell>
          <cell r="V136">
            <v>0</v>
          </cell>
          <cell r="W136">
            <v>0</v>
          </cell>
          <cell r="X136">
            <v>10</v>
          </cell>
        </row>
        <row r="137">
          <cell r="B137" t="str">
            <v>Sổ tiến trình nuôi cấy (mẫu mới)</v>
          </cell>
          <cell r="C137" t="str">
            <v>21x30cm</v>
          </cell>
          <cell r="D137" t="str">
            <v>Vĩnh phú 60gsm, 90 Ruột in 01 màu, 02 mặt, bìa sử dụng giấy màu xanh, định lượng 105gsm</v>
          </cell>
          <cell r="E137" t="str">
            <v>Quyển/200TR</v>
          </cell>
          <cell r="F137">
            <v>5</v>
          </cell>
          <cell r="G137">
            <v>120000</v>
          </cell>
          <cell r="H137">
            <v>600000</v>
          </cell>
          <cell r="T137">
            <v>0</v>
          </cell>
          <cell r="U137">
            <v>0</v>
          </cell>
          <cell r="V137">
            <v>5</v>
          </cell>
          <cell r="W137">
            <v>600000</v>
          </cell>
          <cell r="X137" t="e">
            <v>#N/A</v>
          </cell>
        </row>
        <row r="138">
          <cell r="B138" t="str">
            <v>Thụ tinh nhân tạo</v>
          </cell>
          <cell r="C138" t="str">
            <v>21x30cm</v>
          </cell>
          <cell r="D138" t="str">
            <v>Vĩnh phú 60gsm, 90. In 01 màu (đen), 02 mặt</v>
          </cell>
          <cell r="E138" t="str">
            <v>Tờ</v>
          </cell>
          <cell r="F138">
            <v>500</v>
          </cell>
          <cell r="G138">
            <v>1100</v>
          </cell>
          <cell r="H138">
            <v>550000</v>
          </cell>
          <cell r="J138">
            <v>500</v>
          </cell>
          <cell r="T138">
            <v>500</v>
          </cell>
          <cell r="U138">
            <v>550000</v>
          </cell>
          <cell r="V138">
            <v>0</v>
          </cell>
          <cell r="W138">
            <v>0</v>
          </cell>
          <cell r="X138">
            <v>500</v>
          </cell>
        </row>
        <row r="139">
          <cell r="B139" t="str">
            <v>Tờ điều trị</v>
          </cell>
          <cell r="C139" t="str">
            <v>21x30cm</v>
          </cell>
          <cell r="D139" t="str">
            <v>Vĩnh phú 60gsm, 90. In 01 màu (đen), 02 mặt</v>
          </cell>
          <cell r="E139" t="str">
            <v>Tờ</v>
          </cell>
          <cell r="F139">
            <v>165900</v>
          </cell>
          <cell r="G139">
            <v>120</v>
          </cell>
          <cell r="H139">
            <v>19908000</v>
          </cell>
          <cell r="I139">
            <v>9500</v>
          </cell>
          <cell r="J139">
            <v>11300</v>
          </cell>
          <cell r="K139">
            <v>11800</v>
          </cell>
          <cell r="L139">
            <v>27500</v>
          </cell>
          <cell r="M139">
            <v>8300</v>
          </cell>
          <cell r="N139">
            <v>10200</v>
          </cell>
          <cell r="O139">
            <v>9800</v>
          </cell>
          <cell r="P139">
            <v>10800</v>
          </cell>
          <cell r="Q139">
            <v>17000</v>
          </cell>
          <cell r="R139">
            <v>8800</v>
          </cell>
          <cell r="T139">
            <v>125000</v>
          </cell>
          <cell r="U139">
            <v>15000000</v>
          </cell>
          <cell r="V139">
            <v>40900</v>
          </cell>
          <cell r="W139">
            <v>4908000</v>
          </cell>
          <cell r="X139">
            <v>164000</v>
          </cell>
          <cell r="Y139">
            <v>40900</v>
          </cell>
        </row>
        <row r="140">
          <cell r="B140" t="str">
            <v>Tờ điều trị (sử dụng phá thai bằng phương pháp hút chân không)</v>
          </cell>
          <cell r="C140" t="str">
            <v>21x30cm</v>
          </cell>
          <cell r="D140" t="str">
            <v>Vĩnh phú 60gsm, 90. In 01 màu (đen), 01 mặt</v>
          </cell>
          <cell r="E140" t="str">
            <v>Tờ</v>
          </cell>
          <cell r="F140">
            <v>540</v>
          </cell>
          <cell r="G140">
            <v>1100</v>
          </cell>
          <cell r="H140">
            <v>594000</v>
          </cell>
          <cell r="P140">
            <v>200</v>
          </cell>
          <cell r="T140">
            <v>200</v>
          </cell>
          <cell r="U140">
            <v>220000</v>
          </cell>
          <cell r="V140">
            <v>340</v>
          </cell>
          <cell r="W140">
            <v>374000</v>
          </cell>
          <cell r="X140" t="e">
            <v>#N/A</v>
          </cell>
        </row>
        <row r="141">
          <cell r="B141" t="str">
            <v>Tờ điều trị (sử dụng phá thai bằng thuốc tuổi thai 7-9 tuần)</v>
          </cell>
          <cell r="C141" t="str">
            <v>21x30cm</v>
          </cell>
          <cell r="D141" t="str">
            <v>Vĩnh phú 60gsm, 90. In 01 màu (đen), 01 mặt</v>
          </cell>
          <cell r="E141" t="str">
            <v>Tờ</v>
          </cell>
          <cell r="F141">
            <v>1000</v>
          </cell>
          <cell r="G141">
            <v>800</v>
          </cell>
          <cell r="H141">
            <v>800000</v>
          </cell>
          <cell r="P141">
            <v>1000</v>
          </cell>
          <cell r="T141">
            <v>1000</v>
          </cell>
          <cell r="U141">
            <v>800000</v>
          </cell>
          <cell r="V141">
            <v>0</v>
          </cell>
          <cell r="W141">
            <v>0</v>
          </cell>
          <cell r="X141">
            <v>1000</v>
          </cell>
        </row>
        <row r="142">
          <cell r="B142" t="str">
            <v>Tờ hỏi bệnh vợ/chồng</v>
          </cell>
          <cell r="C142" t="str">
            <v>21x30cm</v>
          </cell>
          <cell r="D142" t="str">
            <v>Vĩnh phú 60gsm, 90. In 01 màu (đen), 02 mặt</v>
          </cell>
          <cell r="E142" t="str">
            <v>Tờ</v>
          </cell>
          <cell r="F142">
            <v>300</v>
          </cell>
          <cell r="G142">
            <v>1100</v>
          </cell>
          <cell r="H142">
            <v>330000</v>
          </cell>
          <cell r="J142">
            <v>300</v>
          </cell>
          <cell r="T142">
            <v>300</v>
          </cell>
          <cell r="U142">
            <v>330000</v>
          </cell>
          <cell r="V142">
            <v>0</v>
          </cell>
          <cell r="W142">
            <v>0</v>
          </cell>
          <cell r="X142">
            <v>300</v>
          </cell>
        </row>
        <row r="143">
          <cell r="B143" t="str">
            <v>Tờ rơi Bệnh thiếu men G6PD</v>
          </cell>
          <cell r="C143" t="str">
            <v>21x30cm</v>
          </cell>
          <cell r="D143" t="str">
            <v xml:space="preserve">Giấy Couche định lượng 120gsm. In 04 màu (theo yêu cầu của Bệnh viện), 2 mặt, bóng, sáng </v>
          </cell>
          <cell r="E143" t="str">
            <v>Tờ</v>
          </cell>
          <cell r="F143">
            <v>1500</v>
          </cell>
          <cell r="G143">
            <v>1540</v>
          </cell>
          <cell r="H143">
            <v>2310000</v>
          </cell>
          <cell r="T143">
            <v>0</v>
          </cell>
          <cell r="U143">
            <v>0</v>
          </cell>
          <cell r="V143">
            <v>1500</v>
          </cell>
          <cell r="W143">
            <v>2310000</v>
          </cell>
          <cell r="X143">
            <v>1500</v>
          </cell>
        </row>
        <row r="144">
          <cell r="B144" t="str">
            <v>Tờ rơi Kiểm tra thính giác cho trẻ sơ sinh</v>
          </cell>
          <cell r="C144" t="str">
            <v>21x30cm</v>
          </cell>
          <cell r="D144" t="str">
            <v xml:space="preserve">Giấy Couche định lượng 120gsm. In 04 màu (theo yêu cầu của Bệnh viện), 2 mặt, bóng, sáng </v>
          </cell>
          <cell r="E144" t="str">
            <v>Tờ</v>
          </cell>
          <cell r="F144">
            <v>1500</v>
          </cell>
          <cell r="G144">
            <v>1540</v>
          </cell>
          <cell r="H144">
            <v>2310000</v>
          </cell>
          <cell r="T144">
            <v>0</v>
          </cell>
          <cell r="U144">
            <v>0</v>
          </cell>
          <cell r="V144">
            <v>1500</v>
          </cell>
          <cell r="W144">
            <v>2310000</v>
          </cell>
          <cell r="X144">
            <v>1500</v>
          </cell>
        </row>
        <row r="145">
          <cell r="B145" t="str">
            <v>Tờ rơi Phát hiện sớm bệnh tim bẩm sinh nặng ở trẻ sơ sinh</v>
          </cell>
          <cell r="C145" t="str">
            <v>21x30cm</v>
          </cell>
          <cell r="D145" t="str">
            <v xml:space="preserve">Giấy Couche định lượng 120gsm. In 04 màu (theo yêu cầu của Bệnh viện), 2 mặt, bóng, sáng </v>
          </cell>
          <cell r="E145" t="str">
            <v>Tờ</v>
          </cell>
          <cell r="F145">
            <v>1000</v>
          </cell>
          <cell r="G145">
            <v>1540</v>
          </cell>
          <cell r="H145">
            <v>1540000</v>
          </cell>
          <cell r="T145">
            <v>0</v>
          </cell>
          <cell r="U145">
            <v>0</v>
          </cell>
          <cell r="V145">
            <v>1000</v>
          </cell>
          <cell r="W145">
            <v>1540000</v>
          </cell>
          <cell r="X145" t="e">
            <v>#N/A</v>
          </cell>
        </row>
        <row r="146">
          <cell r="B146" t="str">
            <v xml:space="preserve">Tờ rơi tư vấn chế độ ăn </v>
          </cell>
          <cell r="C146" t="str">
            <v>21x30cm</v>
          </cell>
          <cell r="D146" t="str">
            <v xml:space="preserve">Giấy Couche định lượng 120gsm. In 04 màu (theo yêu cầu của Bệnh viện), 2 mặt, bóng, sáng </v>
          </cell>
          <cell r="E146" t="str">
            <v>Tờ</v>
          </cell>
          <cell r="F146">
            <v>3000</v>
          </cell>
          <cell r="G146">
            <v>1034</v>
          </cell>
          <cell r="H146">
            <v>3102000</v>
          </cell>
          <cell r="L146">
            <v>360</v>
          </cell>
          <cell r="T146">
            <v>360</v>
          </cell>
          <cell r="U146">
            <v>372240</v>
          </cell>
          <cell r="V146">
            <v>2640</v>
          </cell>
          <cell r="W146">
            <v>2729760</v>
          </cell>
          <cell r="X146" t="e">
            <v>#N/A</v>
          </cell>
        </row>
        <row r="147">
          <cell r="B147" t="str">
            <v>Tờ rơi Sàng lọc sơ sinh các bệnh do rối loạn chuyển hoá</v>
          </cell>
          <cell r="C147" t="str">
            <v>21x30cm</v>
          </cell>
          <cell r="D147" t="str">
            <v xml:space="preserve">Giấy Couche định lượng 120gsm. In 04 màu (theo yêu cầu của Bệnh viện), 2 mặt, bóng, sáng </v>
          </cell>
          <cell r="E147" t="str">
            <v>Tờ</v>
          </cell>
          <cell r="F147">
            <v>1000</v>
          </cell>
          <cell r="G147">
            <v>1540</v>
          </cell>
          <cell r="H147">
            <v>1540000</v>
          </cell>
          <cell r="T147">
            <v>0</v>
          </cell>
          <cell r="U147">
            <v>0</v>
          </cell>
          <cell r="V147">
            <v>1000</v>
          </cell>
          <cell r="W147">
            <v>1540000</v>
          </cell>
          <cell r="X147">
            <v>1000</v>
          </cell>
        </row>
        <row r="148">
          <cell r="B148" t="str">
            <v>Tờ rơi các loại vac cin</v>
          </cell>
          <cell r="C148" t="str">
            <v>15x21cm</v>
          </cell>
          <cell r="D148" t="str">
            <v xml:space="preserve">Giấy Couche định lượng 120gsm. In 04 màu (theo yêu cầu của Bệnh viện), 2 mặt, bóng, sáng </v>
          </cell>
          <cell r="E148" t="str">
            <v>Tờ</v>
          </cell>
          <cell r="F148">
            <v>5000</v>
          </cell>
          <cell r="G148">
            <v>560</v>
          </cell>
          <cell r="H148">
            <v>2800000</v>
          </cell>
          <cell r="T148">
            <v>0</v>
          </cell>
          <cell r="U148">
            <v>0</v>
          </cell>
          <cell r="V148">
            <v>5000</v>
          </cell>
          <cell r="W148">
            <v>2800000</v>
          </cell>
          <cell r="X148" t="e">
            <v>#N/A</v>
          </cell>
        </row>
        <row r="149">
          <cell r="B149" t="str">
            <v xml:space="preserve">Tờ rơi Thiểu năng tuyến giáp bẩm sinh </v>
          </cell>
          <cell r="C149" t="str">
            <v>21x30cm</v>
          </cell>
          <cell r="D149" t="str">
            <v xml:space="preserve">Giấy Couche định lượng 120gsm. In 04 màu (theo yêu cầu của Bệnh viện), 2 mặt, bóng, sáng </v>
          </cell>
          <cell r="E149" t="str">
            <v>Tờ</v>
          </cell>
          <cell r="F149">
            <v>1000</v>
          </cell>
          <cell r="G149">
            <v>1540</v>
          </cell>
          <cell r="H149">
            <v>1540000</v>
          </cell>
          <cell r="T149">
            <v>0</v>
          </cell>
          <cell r="U149">
            <v>0</v>
          </cell>
          <cell r="V149">
            <v>1000</v>
          </cell>
          <cell r="W149">
            <v>1540000</v>
          </cell>
          <cell r="X149">
            <v>1000</v>
          </cell>
        </row>
        <row r="150">
          <cell r="B150" t="str">
            <v>Bì thư trung (bìa dày)</v>
          </cell>
          <cell r="C150" t="str">
            <v>18x24cm</v>
          </cell>
          <cell r="D150" t="str">
            <v>Giấy trắng mịn, không có tráng phủ, có khả năng ăn mực tốt, khó bị ố vàng theo thời gian thích hợp cho việc lưu trữ. Giấy Ford định lượng 100gsm. In 04 màu (theo yêu cầu của Bệnh viện), 01 mặt</v>
          </cell>
          <cell r="E150" t="str">
            <v>Cái</v>
          </cell>
          <cell r="F150">
            <v>1000</v>
          </cell>
          <cell r="G150">
            <v>1430</v>
          </cell>
          <cell r="H150">
            <v>1430000</v>
          </cell>
          <cell r="I150">
            <v>1000</v>
          </cell>
          <cell r="T150">
            <v>1000</v>
          </cell>
          <cell r="U150">
            <v>1430000</v>
          </cell>
          <cell r="V150">
            <v>0</v>
          </cell>
          <cell r="W150">
            <v>0</v>
          </cell>
          <cell r="X150" t="e">
            <v>#N/A</v>
          </cell>
        </row>
        <row r="151">
          <cell r="B151" t="str">
            <v>Bì Thư Lớn (bìa dày)</v>
          </cell>
          <cell r="C151" t="str">
            <v>25x35cm</v>
          </cell>
          <cell r="D151" t="str">
            <v>Giấy trắng mịn, không có tráng phủ, có khả năng ăn mực tốt, khó bị ố vàng theo thời gian thích hợp cho việc lưu trữ. Giấy Ford định lượng 120gsm. In 04 màu (theo yêu cầu của Bệnh viện), 01 mặt</v>
          </cell>
          <cell r="E151" t="str">
            <v>Cái</v>
          </cell>
          <cell r="F151">
            <v>1000</v>
          </cell>
          <cell r="G151">
            <v>2310</v>
          </cell>
          <cell r="H151">
            <v>2310000</v>
          </cell>
          <cell r="I151">
            <v>1000</v>
          </cell>
          <cell r="T151">
            <v>1000</v>
          </cell>
          <cell r="U151">
            <v>2310000</v>
          </cell>
          <cell r="V151">
            <v>0</v>
          </cell>
          <cell r="W151">
            <v>0</v>
          </cell>
          <cell r="X151" t="e">
            <v>#N/A</v>
          </cell>
        </row>
        <row r="152">
          <cell r="B152" t="str">
            <v>Bì thư nhỏ (bìa dày)</v>
          </cell>
          <cell r="C152" t="str">
            <v>12x22cm</v>
          </cell>
          <cell r="D152" t="str">
            <v>Giấy trắng mịn, không có tráng phủ, có khả năng ăn mực tốt, khó bị ố vàng theo thời gian thích hợp cho việc lưu trữ. Giấy Ford định lượng 80gsm. In 04 màu (theo yêu cầu của Bệnh viện), 01 mặt</v>
          </cell>
          <cell r="E152" t="str">
            <v>Cái</v>
          </cell>
          <cell r="F152">
            <v>1000</v>
          </cell>
          <cell r="G152">
            <v>1166</v>
          </cell>
          <cell r="H152">
            <v>1166000</v>
          </cell>
          <cell r="I152">
            <v>1000</v>
          </cell>
          <cell r="T152">
            <v>1000</v>
          </cell>
          <cell r="U152">
            <v>1166000</v>
          </cell>
          <cell r="V152">
            <v>0</v>
          </cell>
          <cell r="W152">
            <v>0</v>
          </cell>
          <cell r="X152" t="e">
            <v>#N/A</v>
          </cell>
        </row>
        <row r="153">
          <cell r="B153" t="str">
            <v>Sổ lệnh điều xe</v>
          </cell>
          <cell r="C153" t="str">
            <v>21x30cm</v>
          </cell>
          <cell r="D153" t="str">
            <v>Giấy trắng định lượng 60gsm Ruột in 01 màu, 02 mặt, bìa sử dụng giấy màu xanh, định lượng 105gsm</v>
          </cell>
          <cell r="E153" t="str">
            <v>Quyển/200TR</v>
          </cell>
          <cell r="F153">
            <v>10</v>
          </cell>
          <cell r="G153">
            <v>114000</v>
          </cell>
          <cell r="H153">
            <v>1140000</v>
          </cell>
          <cell r="T153">
            <v>0</v>
          </cell>
          <cell r="U153">
            <v>0</v>
          </cell>
          <cell r="V153">
            <v>10</v>
          </cell>
          <cell r="W153">
            <v>1140000</v>
          </cell>
          <cell r="X153" t="e">
            <v>#N/A</v>
          </cell>
        </row>
        <row r="154">
          <cell r="B154" t="str">
            <v>Sổ Nghỉ Phép</v>
          </cell>
          <cell r="C154" t="str">
            <v>15x21cm</v>
          </cell>
          <cell r="D154" t="str">
            <v>Giấy trắng định lượng 60gsm Ruột in 01 màu, 02 mặt, bìa sử dụng giấy màu xanh, định lượng 105gsm</v>
          </cell>
          <cell r="E154" t="str">
            <v>Quyển/200TR</v>
          </cell>
          <cell r="F154">
            <v>10</v>
          </cell>
          <cell r="G154">
            <v>60000</v>
          </cell>
          <cell r="H154">
            <v>600000</v>
          </cell>
          <cell r="T154">
            <v>0</v>
          </cell>
          <cell r="U154">
            <v>0</v>
          </cell>
          <cell r="V154">
            <v>10</v>
          </cell>
          <cell r="W154">
            <v>600000</v>
          </cell>
          <cell r="X154" t="e">
            <v>#N/A</v>
          </cell>
        </row>
        <row r="155">
          <cell r="B155" t="str">
            <v>Sổ tay dinh dưỡng (in màu )</v>
          </cell>
          <cell r="C155" t="str">
            <v>15x21cm</v>
          </cell>
          <cell r="D155" t="str">
            <v>Giấy trắng định lượng 60gsm in trang ruột. Giấy trắng định lượng 200gsm  in trang bìa. In 04 màu (theo yêu cầu của Bệnh viện), 02 mặt, bìa in bóng, sáng</v>
          </cell>
          <cell r="E155" t="str">
            <v>Quyển/20TR</v>
          </cell>
          <cell r="F155">
            <v>1200</v>
          </cell>
          <cell r="G155">
            <v>5550</v>
          </cell>
          <cell r="H155">
            <v>6660000</v>
          </cell>
          <cell r="T155">
            <v>0</v>
          </cell>
          <cell r="U155">
            <v>0</v>
          </cell>
          <cell r="V155">
            <v>1200</v>
          </cell>
          <cell r="W155">
            <v>6660000</v>
          </cell>
          <cell r="X155" t="e">
            <v>#N/A</v>
          </cell>
        </row>
        <row r="156">
          <cell r="B156" t="str">
            <v>Sổ giấy giới thiệu</v>
          </cell>
          <cell r="C156" t="str">
            <v>15x21cm</v>
          </cell>
          <cell r="D156" t="str">
            <v>Giấy trắng định lượng 60gsm Ruột in 01 màu, 02 mặt, bìa sử dụng giấy màu xanh, định lượng 105gsm</v>
          </cell>
          <cell r="E156" t="str">
            <v>Quyển/200TR</v>
          </cell>
          <cell r="F156">
            <v>10</v>
          </cell>
          <cell r="G156">
            <v>60000</v>
          </cell>
          <cell r="H156">
            <v>600000</v>
          </cell>
          <cell r="T156">
            <v>0</v>
          </cell>
          <cell r="U156">
            <v>0</v>
          </cell>
          <cell r="V156">
            <v>10</v>
          </cell>
          <cell r="W156">
            <v>600000</v>
          </cell>
          <cell r="X156" t="e">
            <v>#N/A</v>
          </cell>
        </row>
        <row r="157">
          <cell r="B157" t="str">
            <v>Tóm tắt bệnh án</v>
          </cell>
          <cell r="C157" t="str">
            <v>21x30cm</v>
          </cell>
          <cell r="D157" t="str">
            <v>Vĩnh phú 60 gsm, 90 In 01 màu, 02 mặt</v>
          </cell>
          <cell r="E157" t="str">
            <v>Tờ</v>
          </cell>
          <cell r="F157">
            <v>300</v>
          </cell>
          <cell r="G157">
            <v>1100</v>
          </cell>
          <cell r="H157">
            <v>330000</v>
          </cell>
          <cell r="J157">
            <v>300</v>
          </cell>
          <cell r="T157">
            <v>300</v>
          </cell>
          <cell r="U157">
            <v>330000</v>
          </cell>
          <cell r="V157">
            <v>0</v>
          </cell>
          <cell r="W157">
            <v>0</v>
          </cell>
          <cell r="X157">
            <v>300</v>
          </cell>
        </row>
      </sheetData>
      <sheetData sheetId="9">
        <row r="11">
          <cell r="B11" t="str">
            <v>Bảng cam kết thông tin cần biết về tiêm chủng VGB sơ sinh</v>
          </cell>
          <cell r="C11" t="str">
            <v>Tờ</v>
          </cell>
          <cell r="D11" t="str">
            <v>21x30cm</v>
          </cell>
          <cell r="E11" t="str">
            <v>Vĩnh phú 60gsm, 90 In 01 màu (đen), 01 mặt</v>
          </cell>
          <cell r="F11">
            <v>0</v>
          </cell>
          <cell r="G11">
            <v>250</v>
          </cell>
          <cell r="H11">
            <v>0</v>
          </cell>
        </row>
        <row r="12">
          <cell r="B12" t="str">
            <v>Bạn nên làm gì khi bị hội chứng quá kích buồng trứng</v>
          </cell>
          <cell r="C12" t="str">
            <v>Tờ</v>
          </cell>
          <cell r="D12" t="str">
            <v>21x30cm</v>
          </cell>
          <cell r="E12" t="str">
            <v>Vĩnh phú 60gsm, 90 In 01 màu (đen), 01 mặt</v>
          </cell>
          <cell r="F12">
            <v>500</v>
          </cell>
          <cell r="G12">
            <v>1300</v>
          </cell>
          <cell r="H12">
            <v>650000</v>
          </cell>
        </row>
        <row r="13">
          <cell r="B13" t="str">
            <v>Bảng kiểm an toàn phẫu thuật</v>
          </cell>
          <cell r="C13" t="str">
            <v>Tờ</v>
          </cell>
          <cell r="D13" t="str">
            <v>21x30cm</v>
          </cell>
          <cell r="E13" t="str">
            <v>Vĩnh phú 60gsm, 90 In 01 màu (đen), 01 mặt</v>
          </cell>
          <cell r="F13">
            <v>8000</v>
          </cell>
          <cell r="G13">
            <v>240</v>
          </cell>
          <cell r="H13">
            <v>1920000</v>
          </cell>
        </row>
        <row r="14">
          <cell r="B14" t="str">
            <v>Bảng kiểm chăm sóc người bệnh toàn diện cấp 1,2</v>
          </cell>
          <cell r="C14" t="str">
            <v>Tờ</v>
          </cell>
          <cell r="D14" t="str">
            <v>21x30cm</v>
          </cell>
          <cell r="E14" t="str">
            <v>Vĩnh phú 60gsm, 90 In 01 màu (đen), 02 mặt</v>
          </cell>
          <cell r="F14">
            <v>6000</v>
          </cell>
          <cell r="G14">
            <v>180</v>
          </cell>
          <cell r="H14">
            <v>1080000</v>
          </cell>
        </row>
        <row r="15">
          <cell r="B15" t="str">
            <v>Bảng kiểm đánh giá chất lượng Hồ sơ bệnh án</v>
          </cell>
          <cell r="C15" t="str">
            <v>Tờ</v>
          </cell>
          <cell r="D15" t="str">
            <v>21x30cm</v>
          </cell>
          <cell r="E15" t="str">
            <v>Vĩnh phú 60gsm, 90 In 01 màu (đen), 02 mặt</v>
          </cell>
          <cell r="F15">
            <v>432</v>
          </cell>
          <cell r="G15">
            <v>1300</v>
          </cell>
          <cell r="H15">
            <v>561600</v>
          </cell>
        </row>
        <row r="16">
          <cell r="B16" t="str">
            <v>Bảng kiểm dùng cho người bệnh trước PT</v>
          </cell>
          <cell r="C16" t="str">
            <v>Tờ</v>
          </cell>
          <cell r="D16" t="str">
            <v>21x30cm</v>
          </cell>
          <cell r="E16" t="str">
            <v>Vĩnh phú 60gsm, 90 In 01 màu (đen), 01 mặt</v>
          </cell>
          <cell r="F16">
            <v>18800</v>
          </cell>
          <cell r="G16">
            <v>180</v>
          </cell>
          <cell r="H16">
            <v>3384000</v>
          </cell>
        </row>
        <row r="17">
          <cell r="B17" t="str">
            <v>Bảng kiểm phòng mổ</v>
          </cell>
          <cell r="C17" t="str">
            <v>Tờ</v>
          </cell>
          <cell r="D17" t="str">
            <v>21x30cm</v>
          </cell>
          <cell r="E17" t="str">
            <v>Vĩnh phú 60gsm, 90 In 01 màu (đen), 01 mặt</v>
          </cell>
          <cell r="F17">
            <v>0</v>
          </cell>
          <cell r="G17">
            <v>710</v>
          </cell>
          <cell r="H17">
            <v>0</v>
          </cell>
        </row>
        <row r="18">
          <cell r="B18" t="str">
            <v>Bảng kiểm quy trình thay băng vết mổ/VT sạch</v>
          </cell>
          <cell r="C18" t="str">
            <v>Tờ</v>
          </cell>
          <cell r="D18" t="str">
            <v>21x30cm</v>
          </cell>
          <cell r="E18" t="str">
            <v>Vĩnh phú 60gsm, 90 In 01 màu (đen), 02 mặt</v>
          </cell>
          <cell r="F18">
            <v>2000</v>
          </cell>
          <cell r="G18">
            <v>470</v>
          </cell>
          <cell r="H18">
            <v>940000</v>
          </cell>
        </row>
        <row r="19">
          <cell r="B19" t="str">
            <v>Bảng kiểm tiêm chủng đối với trẻ &gt; 1 tháng tuổi</v>
          </cell>
          <cell r="C19" t="str">
            <v>Tờ</v>
          </cell>
          <cell r="D19" t="str">
            <v>15x21cm</v>
          </cell>
          <cell r="E19" t="str">
            <v>Vĩnh phú 60gsm, 90 In 01 màu (đen), 02 mặt</v>
          </cell>
          <cell r="F19">
            <v>10000</v>
          </cell>
          <cell r="G19">
            <v>120</v>
          </cell>
          <cell r="H19">
            <v>1200000</v>
          </cell>
        </row>
        <row r="20">
          <cell r="B20" t="str">
            <v>Bảng kiểm tiêm chủng đối với trẻ sơ sinh</v>
          </cell>
          <cell r="C20" t="str">
            <v>Tờ</v>
          </cell>
          <cell r="D20" t="str">
            <v>15x21cm</v>
          </cell>
          <cell r="E20" t="str">
            <v>Vĩnh phú 60gsm, 90 In 01 màu (đen), 01 mặt</v>
          </cell>
          <cell r="F20">
            <v>20000</v>
          </cell>
          <cell r="G20">
            <v>110</v>
          </cell>
          <cell r="H20">
            <v>2200000</v>
          </cell>
        </row>
        <row r="21">
          <cell r="B21" t="str">
            <v>Bảng kiểm trước chụp MRI</v>
          </cell>
          <cell r="C21" t="str">
            <v>Tờ</v>
          </cell>
          <cell r="D21" t="str">
            <v>21x30cm</v>
          </cell>
          <cell r="E21" t="str">
            <v>Vĩnh phú 60gsm, 90 In 01 màu (đen), 01 mặt</v>
          </cell>
          <cell r="F21">
            <v>350</v>
          </cell>
          <cell r="G21">
            <v>1300</v>
          </cell>
          <cell r="H21">
            <v>455000</v>
          </cell>
        </row>
        <row r="22">
          <cell r="B22" t="str">
            <v>Bảng theo dõi sử dụng giường bệnh</v>
          </cell>
          <cell r="C22" t="str">
            <v>Tờ</v>
          </cell>
          <cell r="D22" t="str">
            <v>21x30cm</v>
          </cell>
          <cell r="E22" t="str">
            <v>Vĩnh phú 60gsm, 90 In 01 màu (đen), 02 mặt</v>
          </cell>
          <cell r="F22">
            <v>64300</v>
          </cell>
          <cell r="G22">
            <v>180</v>
          </cell>
          <cell r="H22">
            <v>11574000</v>
          </cell>
        </row>
        <row r="23">
          <cell r="B23" t="str">
            <v>Bảng thông tin dành cho người bệnh trước và sau phẫu thuật</v>
          </cell>
          <cell r="C23" t="str">
            <v>Tờ</v>
          </cell>
          <cell r="D23" t="str">
            <v>21x30cm</v>
          </cell>
          <cell r="E23" t="str">
            <v>Vĩnh phú 60gsm, 90 In 01 màu (đen), 02 mặt</v>
          </cell>
          <cell r="F23">
            <v>5000</v>
          </cell>
          <cell r="G23">
            <v>270</v>
          </cell>
          <cell r="H23">
            <v>1350000</v>
          </cell>
        </row>
        <row r="24">
          <cell r="B24" t="str">
            <v>Bảng thông tin tư vấn nuôi con bằng sữa mẹ</v>
          </cell>
          <cell r="C24" t="str">
            <v>Tờ</v>
          </cell>
          <cell r="D24" t="str">
            <v>21x30cm</v>
          </cell>
          <cell r="E24" t="str">
            <v>Vĩnh phú 60gsm, 90 In 01 màu (đen), 02 mặt</v>
          </cell>
          <cell r="F24">
            <v>0</v>
          </cell>
          <cell r="G24">
            <v>250</v>
          </cell>
          <cell r="H24">
            <v>0</v>
          </cell>
        </row>
        <row r="25">
          <cell r="B25" t="str">
            <v>Bệnh án ngoại khoa</v>
          </cell>
          <cell r="C25" t="str">
            <v>Tờ</v>
          </cell>
          <cell r="D25" t="str">
            <v>30x40cm</v>
          </cell>
          <cell r="E25" t="str">
            <v>Vĩnh phú 60gsm, 90 In 01 màu (đen), 02 mặt</v>
          </cell>
          <cell r="F25">
            <v>3500</v>
          </cell>
          <cell r="G25">
            <v>710</v>
          </cell>
          <cell r="H25">
            <v>2485000</v>
          </cell>
        </row>
        <row r="26">
          <cell r="B26" t="str">
            <v>Bệnh án nhi khoa</v>
          </cell>
          <cell r="C26" t="str">
            <v>Tờ</v>
          </cell>
          <cell r="D26" t="str">
            <v>30x40cm</v>
          </cell>
          <cell r="E26" t="str">
            <v>Vĩnh phú 60gsm, 90 In 01 màu (đen), 02 mặt</v>
          </cell>
          <cell r="F26">
            <v>21500</v>
          </cell>
          <cell r="G26">
            <v>350</v>
          </cell>
          <cell r="H26">
            <v>7525000</v>
          </cell>
        </row>
        <row r="27">
          <cell r="B27" t="str">
            <v>Bệnh án nội khoa</v>
          </cell>
          <cell r="C27" t="str">
            <v>Tờ</v>
          </cell>
          <cell r="D27" t="str">
            <v>30x40cm</v>
          </cell>
          <cell r="E27" t="str">
            <v>Vĩnh phú 60gsm, 90 In 01 màu (đen), 02 mặt</v>
          </cell>
          <cell r="F27">
            <v>1500</v>
          </cell>
          <cell r="G27">
            <v>940</v>
          </cell>
          <cell r="H27">
            <v>1410000</v>
          </cell>
        </row>
        <row r="28">
          <cell r="B28" t="str">
            <v>Bệnh án phá thai</v>
          </cell>
          <cell r="C28" t="str">
            <v>Tờ</v>
          </cell>
          <cell r="D28" t="str">
            <v>21x30cm</v>
          </cell>
          <cell r="E28" t="str">
            <v>Vĩnh phú 60gsm, 90 In 01 màu (đen), 02 mặt</v>
          </cell>
          <cell r="F28">
            <v>1000</v>
          </cell>
          <cell r="G28">
            <v>710</v>
          </cell>
          <cell r="H28">
            <v>710000</v>
          </cell>
        </row>
        <row r="29">
          <cell r="B29" t="str">
            <v>Bệnh án phụ khoa</v>
          </cell>
          <cell r="C29" t="str">
            <v>Tờ</v>
          </cell>
          <cell r="D29" t="str">
            <v>30x40cm</v>
          </cell>
          <cell r="E29" t="str">
            <v>Vĩnh phú 60gsm, 90 In 01 màu (đen), 02 mặt</v>
          </cell>
          <cell r="F29">
            <v>2000</v>
          </cell>
          <cell r="G29">
            <v>710</v>
          </cell>
          <cell r="H29">
            <v>1420000</v>
          </cell>
        </row>
        <row r="30">
          <cell r="B30" t="str">
            <v>Bệnh án RHM</v>
          </cell>
          <cell r="C30" t="str">
            <v>Tờ</v>
          </cell>
          <cell r="D30" t="str">
            <v>30x40cm</v>
          </cell>
          <cell r="E30" t="str">
            <v>Vĩnh phú 60gsm, 90 In 01 màu (đen), 02 mặt</v>
          </cell>
          <cell r="F30">
            <v>700</v>
          </cell>
          <cell r="G30">
            <v>1770</v>
          </cell>
          <cell r="H30">
            <v>1239000</v>
          </cell>
        </row>
        <row r="31">
          <cell r="B31" t="str">
            <v>Bệnh án sản khoa</v>
          </cell>
          <cell r="C31" t="str">
            <v>Tờ</v>
          </cell>
          <cell r="D31" t="str">
            <v>30x40cm</v>
          </cell>
          <cell r="E31" t="str">
            <v>Vĩnh phú 60gsm, 90 In 01 màu (đen), 02 mặt</v>
          </cell>
          <cell r="F31">
            <v>18000</v>
          </cell>
          <cell r="G31">
            <v>360</v>
          </cell>
          <cell r="H31">
            <v>6480000</v>
          </cell>
        </row>
        <row r="32">
          <cell r="B32" t="str">
            <v>Bệnh án sơ sinh</v>
          </cell>
          <cell r="C32" t="str">
            <v>Tờ</v>
          </cell>
          <cell r="D32" t="str">
            <v>30x40cm</v>
          </cell>
          <cell r="E32" t="str">
            <v>Vĩnh phú 60gsm, 90 In 01 màu (đen), 02 mặt</v>
          </cell>
          <cell r="F32">
            <v>3000</v>
          </cell>
          <cell r="G32">
            <v>710</v>
          </cell>
          <cell r="H32">
            <v>2130000</v>
          </cell>
        </row>
        <row r="33">
          <cell r="B33" t="str">
            <v>Bệnh án Tai - Mũi - Họng</v>
          </cell>
          <cell r="C33" t="str">
            <v>Tờ</v>
          </cell>
          <cell r="D33" t="str">
            <v>30x40cm</v>
          </cell>
          <cell r="E33" t="str">
            <v>Vĩnh phú 60gsm, 90 In 01 màu (đen), 02 mặt</v>
          </cell>
          <cell r="F33">
            <v>700</v>
          </cell>
          <cell r="G33">
            <v>1770</v>
          </cell>
          <cell r="H33">
            <v>1239000</v>
          </cell>
        </row>
        <row r="34">
          <cell r="B34" t="str">
            <v>Bệnh án TCM</v>
          </cell>
          <cell r="C34" t="str">
            <v>Tờ</v>
          </cell>
          <cell r="D34" t="str">
            <v>30x40cm</v>
          </cell>
          <cell r="E34" t="str">
            <v>Vĩnh phú 60gsm, 90 In 01 màu (đen), 02 mặt</v>
          </cell>
          <cell r="F34">
            <v>1000</v>
          </cell>
          <cell r="G34">
            <v>1770</v>
          </cell>
          <cell r="H34">
            <v>1770000</v>
          </cell>
        </row>
        <row r="35">
          <cell r="B35" t="str">
            <v>Bì đựng phim MRI 37x50</v>
          </cell>
          <cell r="C35" t="str">
            <v>Cái</v>
          </cell>
          <cell r="D35" t="str">
            <v>37x50cm</v>
          </cell>
          <cell r="E35" t="str">
            <v>Giấy trắng mịn, không có tráng phủ, có khả năng ăn mực tốt, khó bị ố vàng theo thời gian thích hợp cho việc lưu trữ giấy Fo định lượng 180gsm. In 04 màu (theo yêu cầu của Bệnh viện), 01 mặt</v>
          </cell>
          <cell r="F35">
            <v>1800</v>
          </cell>
          <cell r="G35">
            <v>6000</v>
          </cell>
          <cell r="H35">
            <v>10800000</v>
          </cell>
        </row>
        <row r="36">
          <cell r="B36" t="str">
            <v>Bì đựng X-Quang 27x35</v>
          </cell>
          <cell r="C36" t="str">
            <v>Cái</v>
          </cell>
          <cell r="D36" t="str">
            <v>26x36cm</v>
          </cell>
          <cell r="E36" t="str">
            <v>Giấy trắng mịn, không có tráng phủ, có khả năng ăn mực tốt, khó bị ố vàng theo thời gian thích hợp cho việc lưu trữ giấy Fo định lượng 180gsm. In 04 màu (theo yêu cầu của Bệnh viện), 01 mặt.</v>
          </cell>
          <cell r="F36">
            <v>15000</v>
          </cell>
          <cell r="G36">
            <v>2700</v>
          </cell>
          <cell r="H36">
            <v>40500000</v>
          </cell>
        </row>
        <row r="37">
          <cell r="B37" t="str">
            <v>Bì Thư Lớn (bìa dày)</v>
          </cell>
          <cell r="C37" t="str">
            <v>Cái</v>
          </cell>
          <cell r="D37" t="str">
            <v>35x25cm</v>
          </cell>
          <cell r="E37" t="str">
            <v>Giấy Fo định lượng 120gsm. In 04 màu (theo yêu cầu của Bệnh viện), 01 mặt</v>
          </cell>
          <cell r="F37">
            <v>1000</v>
          </cell>
          <cell r="G37">
            <v>2700</v>
          </cell>
          <cell r="H37">
            <v>2700000</v>
          </cell>
        </row>
        <row r="38">
          <cell r="B38" t="str">
            <v>Bì thư nhỏ (bìa dày)</v>
          </cell>
          <cell r="C38" t="str">
            <v>Cái</v>
          </cell>
          <cell r="D38" t="str">
            <v>22x12cm</v>
          </cell>
          <cell r="E38" t="str">
            <v>Giấy Fo định lượng 100gsm. In 04 màu (theo yêu cầu của Bệnh viện), 01 mặt</v>
          </cell>
          <cell r="F38">
            <v>3000</v>
          </cell>
          <cell r="G38">
            <v>1400</v>
          </cell>
          <cell r="H38">
            <v>4200000</v>
          </cell>
        </row>
        <row r="39">
          <cell r="B39" t="str">
            <v>Bì thư trung (bìa dày)</v>
          </cell>
          <cell r="C39" t="str">
            <v>Cái</v>
          </cell>
          <cell r="D39" t="str">
            <v>24x18cm</v>
          </cell>
          <cell r="E39" t="str">
            <v>Giấy Fo định lượng 100gsm. In 04 màu (theo yêu cầu của Bệnh viện), 01 mặt</v>
          </cell>
          <cell r="F39">
            <v>1000</v>
          </cell>
          <cell r="G39">
            <v>1700</v>
          </cell>
          <cell r="H39">
            <v>1700000</v>
          </cell>
        </row>
        <row r="40">
          <cell r="B40" t="str">
            <v>Bìa HSBA sơ sinh vàng (giấy Roky)</v>
          </cell>
          <cell r="C40" t="str">
            <v>Cái</v>
          </cell>
          <cell r="D40" t="str">
            <v>46x31cm</v>
          </cell>
          <cell r="E40" t="str">
            <v>Giấy có màu trắng, độ mịn và độ sáng cao, tráng một mặt, còn lại có màu trắng nhám. Giấy có đặc tính là dai, xốp, nhẹ, chịu được lực tốt. Giấy Pistol định lượng 250gsm. In 04 màu (theo yêu cầu của Bệnh viện), phía trong có in 10 tờ gáy, giấy Vĩnh phú 60gsm 90, in 02 mặt</v>
          </cell>
          <cell r="F40">
            <v>2000</v>
          </cell>
          <cell r="G40">
            <v>4200</v>
          </cell>
          <cell r="H40">
            <v>8400000</v>
          </cell>
        </row>
        <row r="41">
          <cell r="B41" t="str">
            <v>Bìa HSBA sơ sinh xanh (giấy Roky)</v>
          </cell>
          <cell r="C41" t="str">
            <v>Cái</v>
          </cell>
          <cell r="D41" t="str">
            <v>46x31cm</v>
          </cell>
          <cell r="E41" t="str">
            <v>Giấy có màu trắng, độ mịn và độ sáng cao, tráng một mặt, còn lại có màu trắng nhám. Giấy có đặc tính là dai, xốp, nhẹ, chịu được lực tốt. Giấy Pistol định lượng 250gsm. In 04 màu (theo yêu cầu của Bệnh viện), phía trong có in 10 tờ gáy, giấy Vĩnh phú 60gsm 90, in 02 mặt</v>
          </cell>
          <cell r="F41">
            <v>1000</v>
          </cell>
          <cell r="G41">
            <v>4200</v>
          </cell>
          <cell r="H41">
            <v>4200000</v>
          </cell>
        </row>
        <row r="42">
          <cell r="B42" t="str">
            <v>Bìa HSBA xanh lá (giấy Roky)</v>
          </cell>
          <cell r="C42" t="str">
            <v>Cái</v>
          </cell>
          <cell r="D42" t="str">
            <v>46x31cm</v>
          </cell>
          <cell r="E42" t="str">
            <v>Giấy có màu trắng, độ mịn và độ sáng cao, tráng một mặt, còn lại có màu trắng nhám. Giấy có đặc tính là dai, xốp, nhẹ, chịu được lực tốt. Giấy Pistol định lượng 250gsm. In 04 màu (theo yêu cầu của Bệnh viện), phía trong có in 10 tờ gáy, giấy Vĩnh phú 60gsm 90, in 02 mặt</v>
          </cell>
          <cell r="F42">
            <v>40000</v>
          </cell>
          <cell r="G42">
            <v>3380</v>
          </cell>
          <cell r="H42">
            <v>135200000</v>
          </cell>
        </row>
        <row r="43">
          <cell r="B43" t="str">
            <v>Biên bản tư vấn giữa tua trực và người nhà</v>
          </cell>
          <cell r="C43" t="str">
            <v>tờ</v>
          </cell>
          <cell r="D43" t="str">
            <v>21x30cm</v>
          </cell>
          <cell r="E43" t="str">
            <v>Vĩnh phú 60gsm, 90 In 01 màu (đen), 02 mặt</v>
          </cell>
          <cell r="F43">
            <v>3200</v>
          </cell>
          <cell r="G43">
            <v>470</v>
          </cell>
          <cell r="H43">
            <v>1504000</v>
          </cell>
        </row>
        <row r="44">
          <cell r="B44" t="str">
            <v>Biểu đồ chuyển dạ</v>
          </cell>
          <cell r="C44" t="str">
            <v>Tờ</v>
          </cell>
          <cell r="D44" t="str">
            <v>21x30cm</v>
          </cell>
          <cell r="E44" t="str">
            <v>Vĩnh phú 60gsm, 90 In 01 màu (đen), 01 mặt</v>
          </cell>
          <cell r="F44">
            <v>11000</v>
          </cell>
          <cell r="G44">
            <v>180</v>
          </cell>
          <cell r="H44">
            <v>1980000</v>
          </cell>
        </row>
        <row r="45">
          <cell r="B45" t="str">
            <v>Cam đoan bơm tinh trùng vào buồng tử cung</v>
          </cell>
          <cell r="C45" t="str">
            <v>Tờ</v>
          </cell>
          <cell r="D45" t="str">
            <v>21x30cm</v>
          </cell>
          <cell r="E45" t="str">
            <v>Vĩnh phú 60gsm, 90 In 01 màu (đen), 02 mặt</v>
          </cell>
          <cell r="F45">
            <v>500</v>
          </cell>
          <cell r="G45">
            <v>1300</v>
          </cell>
          <cell r="H45">
            <v>650000</v>
          </cell>
        </row>
        <row r="46">
          <cell r="B46" t="str">
            <v>Câu hỏi khảo sát kiến thức lớp học tiền sản</v>
          </cell>
          <cell r="C46" t="str">
            <v>Tờ</v>
          </cell>
          <cell r="D46" t="str">
            <v>21x30cm</v>
          </cell>
          <cell r="E46" t="str">
            <v>Vĩnh phú 60gsm, 90 In 01 màu (đen), 02 mặt</v>
          </cell>
          <cell r="F46">
            <v>1700</v>
          </cell>
          <cell r="G46">
            <v>710</v>
          </cell>
          <cell r="H46">
            <v>1207000</v>
          </cell>
        </row>
        <row r="47">
          <cell r="B47" t="str">
            <v>Giấy cam đoan phá thai</v>
          </cell>
          <cell r="C47" t="str">
            <v>Tờ</v>
          </cell>
          <cell r="D47" t="str">
            <v>21x30cm</v>
          </cell>
          <cell r="E47" t="str">
            <v>Vĩnh phú 60gsm, 90 In 01 màu (đen), 01 mặt</v>
          </cell>
          <cell r="F47">
            <v>500</v>
          </cell>
          <cell r="G47">
            <v>1300</v>
          </cell>
          <cell r="H47">
            <v>650000</v>
          </cell>
        </row>
        <row r="48">
          <cell r="B48" t="str">
            <v>Giấy cam đoan PT TT</v>
          </cell>
          <cell r="C48" t="str">
            <v>Tờ</v>
          </cell>
          <cell r="D48" t="str">
            <v>21x30cm</v>
          </cell>
          <cell r="E48" t="str">
            <v>Vĩnh phú 60gsm, 90 In 01 màu (đen), 01 mặt</v>
          </cell>
          <cell r="F48">
            <v>10000</v>
          </cell>
          <cell r="G48">
            <v>180</v>
          </cell>
          <cell r="H48">
            <v>1800000</v>
          </cell>
        </row>
        <row r="49">
          <cell r="B49" t="str">
            <v>Giấy cam đoan tự nguyện phá thai</v>
          </cell>
          <cell r="C49" t="str">
            <v>Tờ</v>
          </cell>
          <cell r="D49" t="str">
            <v>21x30cm</v>
          </cell>
          <cell r="E49" t="str">
            <v>Vĩnh phú 60gsm, 90 In 01 màu (đen), 01 mặt</v>
          </cell>
          <cell r="F49">
            <v>1000</v>
          </cell>
          <cell r="G49">
            <v>940</v>
          </cell>
          <cell r="H49">
            <v>940000</v>
          </cell>
        </row>
        <row r="50">
          <cell r="B50" t="str">
            <v>Giấy cam kết truyền máu</v>
          </cell>
          <cell r="C50" t="str">
            <v>Tờ</v>
          </cell>
          <cell r="D50" t="str">
            <v>21x30cm</v>
          </cell>
          <cell r="E50" t="str">
            <v>Vĩnh phú 60gsm, 90 In 01 màu (đen), 02 mặt</v>
          </cell>
          <cell r="F50">
            <v>0</v>
          </cell>
          <cell r="G50">
            <v>270</v>
          </cell>
          <cell r="H50">
            <v>0</v>
          </cell>
        </row>
        <row r="51">
          <cell r="B51" t="str">
            <v>Giấy khám chữa bệnh theo yêu cầu</v>
          </cell>
          <cell r="C51" t="str">
            <v>Tờ</v>
          </cell>
          <cell r="D51" t="str">
            <v>21x30cm</v>
          </cell>
          <cell r="E51" t="str">
            <v>Vĩnh phú 60gsm, 90 In 01 màu (đen), 01 mặt</v>
          </cell>
          <cell r="F51">
            <v>20000</v>
          </cell>
          <cell r="G51">
            <v>180</v>
          </cell>
          <cell r="H51">
            <v>3600000</v>
          </cell>
        </row>
        <row r="52">
          <cell r="B52" t="str">
            <v>Giấy khám sức khỏe đủ 18 tuổi trở lên</v>
          </cell>
          <cell r="C52" t="str">
            <v>Tờ</v>
          </cell>
          <cell r="D52" t="str">
            <v>42x30cm</v>
          </cell>
          <cell r="E52" t="str">
            <v>Vĩnh phú 60gsm, 90 In 01 màu (xanh), 02 mặt</v>
          </cell>
          <cell r="F52">
            <v>5000</v>
          </cell>
          <cell r="G52">
            <v>940</v>
          </cell>
          <cell r="H52">
            <v>4700000</v>
          </cell>
        </row>
        <row r="53">
          <cell r="B53" t="str">
            <v>Giấy khám sức khỏe lái xe</v>
          </cell>
          <cell r="C53" t="str">
            <v>Tờ</v>
          </cell>
          <cell r="D53" t="str">
            <v>42x30cm</v>
          </cell>
          <cell r="E53" t="str">
            <v>Vĩnh phú 60gsm, 90 In 01 màu (đen), 02 mặt</v>
          </cell>
          <cell r="F53">
            <v>300</v>
          </cell>
          <cell r="G53">
            <v>1770</v>
          </cell>
          <cell r="H53">
            <v>531000</v>
          </cell>
        </row>
        <row r="54">
          <cell r="B54" t="str">
            <v>Giấy yêu cầu BS khám, điều trị, phẫu thuật</v>
          </cell>
          <cell r="C54" t="str">
            <v>Tờ</v>
          </cell>
          <cell r="D54" t="str">
            <v>21x30cm</v>
          </cell>
          <cell r="E54" t="str">
            <v>Vĩnh phú 60gsm, 90 In 01 màu (đen), 02 mặt</v>
          </cell>
          <cell r="F54">
            <v>200</v>
          </cell>
          <cell r="G54">
            <v>1300</v>
          </cell>
          <cell r="H54">
            <v>260000</v>
          </cell>
        </row>
        <row r="55">
          <cell r="B55" t="str">
            <v>Hồ sơ bệnh án phá thai</v>
          </cell>
          <cell r="C55" t="str">
            <v>Tờ</v>
          </cell>
          <cell r="D55" t="str">
            <v>21x30cm</v>
          </cell>
          <cell r="E55" t="str">
            <v>Vĩnh phú 60gsm, 90 In 01 màu (đen), 01 mặt</v>
          </cell>
          <cell r="F55">
            <v>1000</v>
          </cell>
          <cell r="G55">
            <v>940</v>
          </cell>
          <cell r="H55">
            <v>940000</v>
          </cell>
        </row>
        <row r="56">
          <cell r="B56" t="str">
            <v>Hướng dẫn khách hàng theo dõi phá thai bằng thuốc</v>
          </cell>
          <cell r="C56" t="str">
            <v>Tờ</v>
          </cell>
          <cell r="D56" t="str">
            <v>21x30cm</v>
          </cell>
          <cell r="E56" t="str">
            <v>Vĩnh phú 60gsm, 90 In 01 màu (đen), 01 mặt</v>
          </cell>
          <cell r="F56">
            <v>1000</v>
          </cell>
          <cell r="G56">
            <v>940</v>
          </cell>
          <cell r="H56">
            <v>940000</v>
          </cell>
        </row>
        <row r="57">
          <cell r="B57" t="str">
            <v>Kết quả xét nghiệm (hiếm muộn)</v>
          </cell>
          <cell r="C57" t="str">
            <v>Tờ</v>
          </cell>
          <cell r="D57" t="str">
            <v>21x30cm</v>
          </cell>
          <cell r="E57" t="str">
            <v>Vĩnh phú 60gsm, 90 In 01 màu (đen), 02 mặt</v>
          </cell>
          <cell r="F57">
            <v>500</v>
          </cell>
          <cell r="G57">
            <v>1300</v>
          </cell>
          <cell r="H57">
            <v>650000</v>
          </cell>
        </row>
        <row r="58">
          <cell r="B58" t="str">
            <v>Mẫu đơn đề nghị cấp lại giấy chứng sinh</v>
          </cell>
          <cell r="C58" t="str">
            <v>Tờ</v>
          </cell>
          <cell r="D58" t="str">
            <v>21x30cm</v>
          </cell>
          <cell r="E58" t="str">
            <v>Vĩnh phú 60gsm, 90 In 01 màu (đen), 02 mặt</v>
          </cell>
          <cell r="F58">
            <v>240</v>
          </cell>
          <cell r="G58">
            <v>1300</v>
          </cell>
          <cell r="H58">
            <v>312000</v>
          </cell>
        </row>
        <row r="59">
          <cell r="B59" t="str">
            <v>Nhãn chai 250ml hấp tiệt trùng</v>
          </cell>
          <cell r="C59" t="str">
            <v>Tờ</v>
          </cell>
          <cell r="D59" t="str">
            <v>6x13cm</v>
          </cell>
          <cell r="E59" t="str">
            <v>Vĩnh phú 60gsm, 90 In 01 màu (đen), 01 mặt</v>
          </cell>
          <cell r="F59">
            <v>0</v>
          </cell>
          <cell r="G59">
            <v>240</v>
          </cell>
          <cell r="H59">
            <v>0</v>
          </cell>
        </row>
        <row r="60">
          <cell r="B60" t="str">
            <v>Nhãn nước cất đóng chai 500ml</v>
          </cell>
          <cell r="C60" t="str">
            <v>Tờ</v>
          </cell>
          <cell r="D60" t="str">
            <v>9x16cm</v>
          </cell>
          <cell r="E60" t="str">
            <v>Vĩnh phú 60gsm, 90 In 01 màu (đen), 01 mặt</v>
          </cell>
          <cell r="F60">
            <v>0</v>
          </cell>
          <cell r="G60">
            <v>240</v>
          </cell>
          <cell r="H60">
            <v>0</v>
          </cell>
        </row>
        <row r="61">
          <cell r="B61" t="str">
            <v>Phiếu báo cáo mắc hoặc nghi ngờ NKBV</v>
          </cell>
          <cell r="C61" t="str">
            <v>Tờ</v>
          </cell>
          <cell r="D61" t="str">
            <v>21x30cm</v>
          </cell>
          <cell r="E61" t="str">
            <v>Vĩnh phú 60gsm, 90 In 01 màu (đen), 02 mặt</v>
          </cell>
          <cell r="F61">
            <v>300</v>
          </cell>
          <cell r="G61">
            <v>1300</v>
          </cell>
          <cell r="H61">
            <v>390000</v>
          </cell>
        </row>
        <row r="62">
          <cell r="B62" t="str">
            <v>Phiếu chăm sóc</v>
          </cell>
          <cell r="C62" t="str">
            <v>Tờ</v>
          </cell>
          <cell r="D62" t="str">
            <v>21x30cm</v>
          </cell>
          <cell r="E62" t="str">
            <v>Vĩnh phú 60gsm, 90 In 01 màu (đen), 02 mặt</v>
          </cell>
          <cell r="F62">
            <v>121300</v>
          </cell>
          <cell r="G62">
            <v>180</v>
          </cell>
          <cell r="H62">
            <v>21834000</v>
          </cell>
        </row>
        <row r="63">
          <cell r="B63" t="str">
            <v>Phiếu chăm sóc cấp 2 (A4)</v>
          </cell>
          <cell r="C63" t="str">
            <v>Tờ</v>
          </cell>
          <cell r="D63" t="str">
            <v>21x30cm</v>
          </cell>
          <cell r="E63" t="str">
            <v>Vĩnh phú 60gsm, 90 In 01 màu (đen), 02 mặt</v>
          </cell>
          <cell r="F63">
            <v>20000</v>
          </cell>
          <cell r="G63">
            <v>190</v>
          </cell>
          <cell r="H63">
            <v>3800000</v>
          </cell>
        </row>
        <row r="64">
          <cell r="B64" t="str">
            <v>Phiếu chăm sóc hồi sức sơ sinh (A3)</v>
          </cell>
          <cell r="C64" t="str">
            <v>Tờ</v>
          </cell>
          <cell r="D64" t="str">
            <v>42x30cm</v>
          </cell>
          <cell r="E64" t="str">
            <v>Vĩnh phú 60gsm, 90 In 01 màu (đen), 02 mặt</v>
          </cell>
          <cell r="F64">
            <v>5000</v>
          </cell>
          <cell r="G64">
            <v>710</v>
          </cell>
          <cell r="H64">
            <v>3550000</v>
          </cell>
        </row>
        <row r="65">
          <cell r="B65" t="str">
            <v>Phiếu chỉ định XN sàng lọc trước sinh</v>
          </cell>
          <cell r="C65" t="str">
            <v>Tờ</v>
          </cell>
          <cell r="D65" t="str">
            <v>21x30cm</v>
          </cell>
          <cell r="E65" t="str">
            <v>Vĩnh phú 60gsm, 90 In 01 màu (đen), 02 mặt</v>
          </cell>
          <cell r="F65">
            <v>500</v>
          </cell>
          <cell r="G65">
            <v>1300</v>
          </cell>
          <cell r="H65">
            <v>650000</v>
          </cell>
        </row>
        <row r="66">
          <cell r="B66" t="str">
            <v>Phiếu cho ăn của trẻ Sơ sinh</v>
          </cell>
          <cell r="C66" t="str">
            <v>Tờ</v>
          </cell>
          <cell r="D66" t="str">
            <v>21x30cm</v>
          </cell>
          <cell r="E66" t="str">
            <v>Vĩnh phú 60gsm, 90 In 01 màu (đen), 02 mặt</v>
          </cell>
          <cell r="F66">
            <v>1000</v>
          </cell>
          <cell r="G66">
            <v>940</v>
          </cell>
          <cell r="H66">
            <v>940000</v>
          </cell>
        </row>
        <row r="67">
          <cell r="B67" t="str">
            <v xml:space="preserve">Phiếu công khai thuốc </v>
          </cell>
          <cell r="C67" t="str">
            <v>Tờ</v>
          </cell>
          <cell r="D67" t="str">
            <v>21x30cm</v>
          </cell>
          <cell r="E67" t="str">
            <v>Vĩnh phú 60gsm, 90 In 01 màu (đen), 02 mặt</v>
          </cell>
          <cell r="F67">
            <v>57800</v>
          </cell>
          <cell r="G67">
            <v>180</v>
          </cell>
          <cell r="H67">
            <v>10404000</v>
          </cell>
        </row>
        <row r="68">
          <cell r="B68" t="str">
            <v>Phiếu công khai thuốc mẫu khoa khám bệnh</v>
          </cell>
          <cell r="C68" t="str">
            <v>Tờ</v>
          </cell>
          <cell r="D68" t="str">
            <v>21x30cm</v>
          </cell>
          <cell r="E68" t="str">
            <v>Vĩnh phú 60gsm, 90 In 01 màu (đen), 02 mặt</v>
          </cell>
          <cell r="F68">
            <v>12000</v>
          </cell>
          <cell r="G68">
            <v>190</v>
          </cell>
          <cell r="H68">
            <v>2280000</v>
          </cell>
        </row>
        <row r="69">
          <cell r="B69" t="str">
            <v>Phiếu công khai thuốc (dành cho con) (theo mẫu)</v>
          </cell>
          <cell r="C69" t="str">
            <v>Tờ</v>
          </cell>
          <cell r="D69" t="str">
            <v>21x30cm</v>
          </cell>
          <cell r="E69" t="str">
            <v>Vĩnh phú 60gsm, 90 In 01 màu (đen), 01 mặt</v>
          </cell>
          <cell r="F69">
            <v>7000</v>
          </cell>
          <cell r="G69">
            <v>240</v>
          </cell>
          <cell r="H69">
            <v>1680000</v>
          </cell>
        </row>
        <row r="70">
          <cell r="B70" t="str">
            <v>Phiếu đăng ký khám theo yêu cầu</v>
          </cell>
          <cell r="C70" t="str">
            <v>Tờ</v>
          </cell>
          <cell r="D70" t="str">
            <v>15x21cm</v>
          </cell>
          <cell r="E70" t="str">
            <v>Vĩnh phú 60gsm, 90 In 01 màu (đen), 01 mặt</v>
          </cell>
          <cell r="F70">
            <v>500</v>
          </cell>
          <cell r="G70">
            <v>470</v>
          </cell>
          <cell r="H70">
            <v>235000</v>
          </cell>
        </row>
        <row r="71">
          <cell r="B71" t="str">
            <v>Phiếu đăng ký sàng lọc sơ sinh</v>
          </cell>
          <cell r="C71" t="str">
            <v>Tờ</v>
          </cell>
          <cell r="D71" t="str">
            <v>21x30cm</v>
          </cell>
          <cell r="E71" t="str">
            <v>Vĩnh phú 60gsm, 90 In 01 màu (đen), 01 mặt</v>
          </cell>
          <cell r="F71">
            <v>20000</v>
          </cell>
          <cell r="G71">
            <v>180</v>
          </cell>
          <cell r="H71">
            <v>3600000</v>
          </cell>
        </row>
        <row r="72">
          <cell r="B72" t="str">
            <v>Phiếu đánh giá dinh dưỡng-Phụ nữ không mang thai &gt;18t</v>
          </cell>
          <cell r="C72" t="str">
            <v>Tờ</v>
          </cell>
          <cell r="D72" t="str">
            <v>21x30cm</v>
          </cell>
          <cell r="E72" t="str">
            <v>Vĩnh phú 60gsm, 90 In 01 màu (đen), 02 mặt</v>
          </cell>
          <cell r="F72">
            <v>16000</v>
          </cell>
          <cell r="G72">
            <v>180</v>
          </cell>
          <cell r="H72">
            <v>2880000</v>
          </cell>
        </row>
        <row r="73">
          <cell r="B73" t="str">
            <v>Phiếu đánh giá dinh dưỡng - Phụ nữ mang thai</v>
          </cell>
          <cell r="C73" t="str">
            <v>Tờ</v>
          </cell>
          <cell r="D73" t="str">
            <v>21x30cm</v>
          </cell>
          <cell r="E73" t="str">
            <v>Vĩnh phú 60gsm, 90 In 01 màu (đen), 02 mặt</v>
          </cell>
          <cell r="F73">
            <v>12000</v>
          </cell>
          <cell r="G73">
            <v>180</v>
          </cell>
          <cell r="H73">
            <v>2160000</v>
          </cell>
        </row>
        <row r="74">
          <cell r="B74" t="str">
            <v>Phiếu đánh giá dinh dưỡng - Trẻ em nằm viện</v>
          </cell>
          <cell r="C74" t="str">
            <v>Tờ</v>
          </cell>
          <cell r="D74" t="str">
            <v>21x30cm</v>
          </cell>
          <cell r="E74" t="str">
            <v>Vĩnh phú 60gsm, 90 In 01 màu (đen), 02 mặt</v>
          </cell>
          <cell r="F74">
            <v>25000</v>
          </cell>
          <cell r="G74">
            <v>180</v>
          </cell>
          <cell r="H74">
            <v>4500000</v>
          </cell>
        </row>
        <row r="75">
          <cell r="B75" t="str">
            <v>Phiếu điều dưỡng khoa HSTC - CĐ cấp 1</v>
          </cell>
          <cell r="C75" t="str">
            <v>Tờ</v>
          </cell>
          <cell r="D75" t="str">
            <v>42x30cm</v>
          </cell>
          <cell r="E75" t="str">
            <v>Vĩnh phú 60gsm, 90 In 01 màu (đen), 02 mặt</v>
          </cell>
          <cell r="F75">
            <v>1000</v>
          </cell>
          <cell r="G75">
            <v>940</v>
          </cell>
          <cell r="H75">
            <v>940000</v>
          </cell>
        </row>
        <row r="76">
          <cell r="B76" t="str">
            <v>Phiếu Điều dưỡng (theo mẫu A3)</v>
          </cell>
          <cell r="C76" t="str">
            <v>Tờ</v>
          </cell>
          <cell r="D76" t="str">
            <v>42x30cm</v>
          </cell>
          <cell r="E76" t="str">
            <v>Vĩnh phú 60gsm, 90 In 01 màu (đen), 02 mặt</v>
          </cell>
          <cell r="F76">
            <v>8000</v>
          </cell>
          <cell r="G76">
            <v>480</v>
          </cell>
          <cell r="H76">
            <v>3840000</v>
          </cell>
        </row>
        <row r="77">
          <cell r="B77" t="str">
            <v>Phiếu gây mê hồi sức</v>
          </cell>
          <cell r="C77" t="str">
            <v>Tờ</v>
          </cell>
          <cell r="D77" t="str">
            <v>21x30cm</v>
          </cell>
          <cell r="E77" t="str">
            <v>Vĩnh phú 60gsm, 90 In 01 màu (đen), 02 mặt</v>
          </cell>
          <cell r="F77">
            <v>8000</v>
          </cell>
          <cell r="G77">
            <v>240</v>
          </cell>
          <cell r="H77">
            <v>1920000</v>
          </cell>
        </row>
        <row r="78">
          <cell r="B78" t="str">
            <v>Phiếu giám sát tuân thủ vệ sinh tay</v>
          </cell>
          <cell r="C78" t="str">
            <v>Tờ</v>
          </cell>
          <cell r="D78" t="str">
            <v>21x30cm</v>
          </cell>
          <cell r="E78" t="str">
            <v>Vĩnh phú 60gsm, 90 In 01 màu (đen), 02 mặt</v>
          </cell>
          <cell r="F78">
            <v>1000</v>
          </cell>
          <cell r="G78">
            <v>1300</v>
          </cell>
          <cell r="H78">
            <v>1300000</v>
          </cell>
        </row>
        <row r="79">
          <cell r="B79" t="str">
            <v>Phiếu giám sát VST ngoại khoa</v>
          </cell>
          <cell r="C79" t="str">
            <v>Tờ</v>
          </cell>
          <cell r="D79" t="str">
            <v>21x30cm</v>
          </cell>
          <cell r="E79" t="str">
            <v>Vĩnh phú 60gsm, 90 In 01 màu (đen), 02 mặt</v>
          </cell>
          <cell r="F79">
            <v>300</v>
          </cell>
          <cell r="G79">
            <v>1300</v>
          </cell>
          <cell r="H79">
            <v>390000</v>
          </cell>
        </row>
        <row r="80">
          <cell r="B80" t="str">
            <v>Phiếu họ và tên bệnh nhân trước và sau IUI</v>
          </cell>
          <cell r="C80" t="str">
            <v>Tờ</v>
          </cell>
          <cell r="D80" t="str">
            <v>15x21cm</v>
          </cell>
          <cell r="E80" t="str">
            <v>Vĩnh phú 60gsm, 90 In 01 màu (đen), 01 mặt</v>
          </cell>
          <cell r="F80">
            <v>300</v>
          </cell>
          <cell r="G80">
            <v>590</v>
          </cell>
          <cell r="H80">
            <v>177000</v>
          </cell>
        </row>
        <row r="81">
          <cell r="B81" t="str">
            <v>Phiếu hướng dẫn phòng ngừa NKH</v>
          </cell>
          <cell r="C81" t="str">
            <v>Tờ</v>
          </cell>
          <cell r="D81" t="str">
            <v>21x30cm</v>
          </cell>
          <cell r="E81" t="str">
            <v>Vĩnh phú 60gsm, 90 In 01 màu (đen), 02 mặt</v>
          </cell>
          <cell r="F81">
            <v>500</v>
          </cell>
          <cell r="G81">
            <v>1300</v>
          </cell>
          <cell r="H81">
            <v>650000</v>
          </cell>
        </row>
        <row r="82">
          <cell r="B82" t="str">
            <v>Phiếu hướng dẫn phòng ngừa NKVM</v>
          </cell>
          <cell r="C82" t="str">
            <v>Tờ</v>
          </cell>
          <cell r="D82" t="str">
            <v>21x30cm</v>
          </cell>
          <cell r="E82" t="str">
            <v>Vĩnh phú 60gsm, 90 In 01 màu (đen), 02 mặt</v>
          </cell>
          <cell r="F82">
            <v>1500</v>
          </cell>
          <cell r="G82">
            <v>830</v>
          </cell>
          <cell r="H82">
            <v>1245000</v>
          </cell>
        </row>
        <row r="83">
          <cell r="B83" t="str">
            <v>Phiếu hướng dẫn phòng ngừa VPBV</v>
          </cell>
          <cell r="C83" t="str">
            <v>Tờ</v>
          </cell>
          <cell r="D83" t="str">
            <v>21x30cm</v>
          </cell>
          <cell r="E83" t="str">
            <v>Vĩnh phú 60gsm, 90 In 01 màu (đen), 02 mặt</v>
          </cell>
          <cell r="F83">
            <v>300</v>
          </cell>
          <cell r="G83">
            <v>1300</v>
          </cell>
          <cell r="H83">
            <v>390000</v>
          </cell>
        </row>
        <row r="84">
          <cell r="B84" t="str">
            <v>Phiếu khách hàng sử dụng thuốc cấy tránh thai</v>
          </cell>
          <cell r="C84" t="str">
            <v>Tờ</v>
          </cell>
          <cell r="D84" t="str">
            <v>15x21cm</v>
          </cell>
          <cell r="E84" t="str">
            <v>Vĩnh phú 60gsm, 90 In 01 màu (đen), 02 mặt</v>
          </cell>
          <cell r="F84">
            <v>500</v>
          </cell>
          <cell r="G84">
            <v>1300</v>
          </cell>
          <cell r="H84">
            <v>650000</v>
          </cell>
        </row>
        <row r="85">
          <cell r="B85" t="str">
            <v>Phiếu khám tiền mê (theo mẫu)</v>
          </cell>
          <cell r="C85" t="str">
            <v>Tờ</v>
          </cell>
          <cell r="D85" t="str">
            <v>21x30cm</v>
          </cell>
          <cell r="E85" t="str">
            <v>Vĩnh phú 60gsm, 90 In 01 màu (đen), 01 mặt</v>
          </cell>
          <cell r="F85">
            <v>8000</v>
          </cell>
          <cell r="G85">
            <v>240</v>
          </cell>
          <cell r="H85">
            <v>1920000</v>
          </cell>
        </row>
        <row r="86">
          <cell r="B86" t="str">
            <v>Phiếu khám trẻ sơ sinh</v>
          </cell>
          <cell r="C86" t="str">
            <v>Tờ</v>
          </cell>
          <cell r="D86" t="str">
            <v>21x30cm</v>
          </cell>
          <cell r="E86" t="str">
            <v>Vĩnh phú 60gsm, 90 In 01 màu (đen), 01 mặt</v>
          </cell>
          <cell r="F86">
            <v>14000</v>
          </cell>
          <cell r="G86">
            <v>180</v>
          </cell>
          <cell r="H86">
            <v>2520000</v>
          </cell>
        </row>
        <row r="87">
          <cell r="B87" t="str">
            <v>Phiếu khảo sát về công tác hướng dẫn, tư vấn - GDSK cho người bệnh, người nhà người bệnh</v>
          </cell>
          <cell r="C87" t="str">
            <v>Tờ</v>
          </cell>
          <cell r="D87" t="str">
            <v>21x30cm</v>
          </cell>
          <cell r="E87" t="str">
            <v>Vĩnh phú 60gsm, 90 In 01 màu (đen), 02 mặt</v>
          </cell>
          <cell r="F87">
            <v>19300</v>
          </cell>
          <cell r="G87">
            <v>180</v>
          </cell>
          <cell r="H87">
            <v>3474000</v>
          </cell>
        </row>
        <row r="88">
          <cell r="B88" t="str">
            <v>Phiếu khảo sát ý kiến người bệnh ngoại trú</v>
          </cell>
          <cell r="C88" t="str">
            <v>Tờ</v>
          </cell>
          <cell r="D88" t="str">
            <v>21x30cm</v>
          </cell>
          <cell r="E88" t="str">
            <v>Vĩnh phú 60gsm, 90 In 01 màu (đen), 02 mặt</v>
          </cell>
          <cell r="F88">
            <v>400</v>
          </cell>
          <cell r="G88">
            <v>1300</v>
          </cell>
          <cell r="H88">
            <v>520000</v>
          </cell>
        </row>
        <row r="89">
          <cell r="B89" t="str">
            <v>Phiếu khảo sát ý kiến người bệnh nội trú</v>
          </cell>
          <cell r="C89" t="str">
            <v>Tờ</v>
          </cell>
          <cell r="D89" t="str">
            <v>21x30cm</v>
          </cell>
          <cell r="E89" t="str">
            <v>Vĩnh phú 60gsm, 90 In 01 màu (đen), 02 mặt</v>
          </cell>
          <cell r="F89">
            <v>400</v>
          </cell>
          <cell r="G89">
            <v>1300</v>
          </cell>
          <cell r="H89">
            <v>520000</v>
          </cell>
        </row>
        <row r="90">
          <cell r="B90" t="str">
            <v>Phiếu khảo sát ý kiến nhân viên y tế</v>
          </cell>
          <cell r="C90" t="str">
            <v>Tờ</v>
          </cell>
          <cell r="D90" t="str">
            <v>21x30cm</v>
          </cell>
          <cell r="E90" t="str">
            <v>Vĩnh phú 60gsm, 90 In 01 màu (đen), 02 mặt</v>
          </cell>
          <cell r="F90">
            <v>600</v>
          </cell>
          <cell r="G90">
            <v>1300</v>
          </cell>
          <cell r="H90">
            <v>780000</v>
          </cell>
        </row>
        <row r="91">
          <cell r="B91" t="str">
            <v>Phiếu kiểm tra công tác KSNK</v>
          </cell>
          <cell r="C91" t="str">
            <v>Tờ</v>
          </cell>
          <cell r="D91" t="str">
            <v>21x30cm</v>
          </cell>
          <cell r="E91" t="str">
            <v>Vĩnh phú 60gsm, 90 In 01 màu (đen), 02 mặt</v>
          </cell>
          <cell r="F91">
            <v>500</v>
          </cell>
          <cell r="G91">
            <v>1300</v>
          </cell>
          <cell r="H91">
            <v>650000</v>
          </cell>
        </row>
        <row r="92">
          <cell r="B92" t="str">
            <v>Phiếu lẻ</v>
          </cell>
          <cell r="C92" t="str">
            <v>Tờ</v>
          </cell>
          <cell r="D92" t="str">
            <v>21x15cm</v>
          </cell>
          <cell r="E92" t="str">
            <v>Fo 180gsr,  In 04 màu (theo yêu cầu của
Bệnh viện), 02 mặt</v>
          </cell>
          <cell r="F92">
            <v>0</v>
          </cell>
          <cell r="G92">
            <v>520</v>
          </cell>
          <cell r="H92">
            <v>0</v>
          </cell>
        </row>
        <row r="93">
          <cell r="B93" t="str">
            <v>Phiếu pha dịch truyền (theo mẫu)</v>
          </cell>
          <cell r="C93" t="str">
            <v>Tờ</v>
          </cell>
          <cell r="D93" t="str">
            <v>9x16cm</v>
          </cell>
          <cell r="E93" t="str">
            <v>Vĩnh phú 60gsm, 90 In 01 màu (đen), 01 mặt</v>
          </cell>
          <cell r="F93">
            <v>4300</v>
          </cell>
          <cell r="G93">
            <v>140</v>
          </cell>
          <cell r="H93">
            <v>602000</v>
          </cell>
        </row>
        <row r="94">
          <cell r="B94" t="str">
            <v>Phiếu sơ kết 15 ngày điều trị</v>
          </cell>
          <cell r="C94" t="str">
            <v>Tờ</v>
          </cell>
          <cell r="D94" t="str">
            <v>21x30cm</v>
          </cell>
          <cell r="E94" t="str">
            <v>Vĩnh phú 60gsm, 90 In 01 màu (đen), 01 mặt</v>
          </cell>
          <cell r="F94">
            <v>1600</v>
          </cell>
          <cell r="G94">
            <v>710</v>
          </cell>
          <cell r="H94">
            <v>1136000</v>
          </cell>
        </row>
        <row r="95">
          <cell r="B95" t="str">
            <v>Phiếu theo dõi - chăm sóc</v>
          </cell>
          <cell r="C95" t="str">
            <v>Tờ</v>
          </cell>
          <cell r="D95" t="str">
            <v>21x30cm</v>
          </cell>
          <cell r="E95" t="str">
            <v>Vĩnh phú 60gsm, 90 In 01 màu (đen), 02 mặt</v>
          </cell>
          <cell r="F95">
            <v>63000</v>
          </cell>
          <cell r="G95">
            <v>180</v>
          </cell>
          <cell r="H95">
            <v>11340000</v>
          </cell>
        </row>
        <row r="96">
          <cell r="B96" t="str">
            <v>Phiếu theo dõi chiếu đèn vàng da</v>
          </cell>
          <cell r="C96" t="str">
            <v>Tờ</v>
          </cell>
          <cell r="D96" t="str">
            <v>21x30cm</v>
          </cell>
          <cell r="E96" t="str">
            <v>Vĩnh phú 60gsm, 90 In 01 màu (đen), 02 mặt</v>
          </cell>
          <cell r="F96">
            <v>6000</v>
          </cell>
          <cell r="G96">
            <v>270</v>
          </cell>
          <cell r="H96">
            <v>1620000</v>
          </cell>
        </row>
        <row r="97">
          <cell r="B97" t="str">
            <v>Phiếu theo dõi chức năng sống</v>
          </cell>
          <cell r="C97" t="str">
            <v>Tờ</v>
          </cell>
          <cell r="D97" t="str">
            <v>21x30cm</v>
          </cell>
          <cell r="E97" t="str">
            <v>Vĩnh phú 60gsm, 90 In 01 màu (đen), 02 mặt</v>
          </cell>
          <cell r="F97">
            <v>39800</v>
          </cell>
          <cell r="G97">
            <v>180</v>
          </cell>
          <cell r="H97">
            <v>7164000</v>
          </cell>
        </row>
        <row r="98">
          <cell r="B98" t="str">
            <v>Phiếu theo dõi dụng cụ tử cung</v>
          </cell>
          <cell r="C98" t="str">
            <v>Tờ</v>
          </cell>
          <cell r="D98" t="str">
            <v>15x21cm</v>
          </cell>
          <cell r="E98" t="str">
            <v>Vĩnh phú 60gsm, 90 In 01 màu (đen), 02 mặt</v>
          </cell>
          <cell r="F98">
            <v>500</v>
          </cell>
          <cell r="G98">
            <v>1300</v>
          </cell>
          <cell r="H98">
            <v>650000</v>
          </cell>
        </row>
        <row r="99">
          <cell r="B99" t="str">
            <v>Phiếu theo dõi quá kích buồng trứng</v>
          </cell>
          <cell r="C99" t="str">
            <v>Tờ</v>
          </cell>
          <cell r="D99" t="str">
            <v>21x30cm</v>
          </cell>
          <cell r="E99" t="str">
            <v>Vĩnh phú 60gsm, 90 In 01 màu (đen), 01 mặt</v>
          </cell>
          <cell r="F99">
            <v>100</v>
          </cell>
          <cell r="G99">
            <v>1300</v>
          </cell>
          <cell r="H99">
            <v>130000</v>
          </cell>
        </row>
        <row r="100">
          <cell r="B100" t="str">
            <v>Phiếu theo dõi truyền dịch</v>
          </cell>
          <cell r="C100" t="str">
            <v>Tờ</v>
          </cell>
          <cell r="D100" t="str">
            <v>21x30cm</v>
          </cell>
          <cell r="E100" t="str">
            <v>Vĩnh phú 60gsm, 90 In 01 màu (đen), 01 mặt</v>
          </cell>
          <cell r="F100">
            <v>10000</v>
          </cell>
          <cell r="G100">
            <v>180</v>
          </cell>
          <cell r="H100">
            <v>1800000</v>
          </cell>
        </row>
        <row r="101">
          <cell r="B101" t="str">
            <v>Phiếu thủ thuật chọc dò tủy sống</v>
          </cell>
          <cell r="C101" t="str">
            <v>Tờ</v>
          </cell>
          <cell r="D101" t="str">
            <v>21x30cm</v>
          </cell>
          <cell r="E101" t="str">
            <v>Vĩnh phú 60gsm, 90 In 01 màu (đen), 02 mặt</v>
          </cell>
          <cell r="F101">
            <v>1220</v>
          </cell>
          <cell r="G101">
            <v>1300</v>
          </cell>
          <cell r="H101">
            <v>1586000</v>
          </cell>
        </row>
        <row r="102">
          <cell r="B102" t="str">
            <v>Phiếu thủ thuật đặt catheter động mạch quay</v>
          </cell>
          <cell r="C102" t="str">
            <v>Tờ</v>
          </cell>
          <cell r="D102" t="str">
            <v>21x30cm</v>
          </cell>
          <cell r="E102" t="str">
            <v>Vĩnh phú 60gsm, 90 In 01 màu (đen), 02 mặt</v>
          </cell>
          <cell r="F102">
            <v>1200</v>
          </cell>
          <cell r="G102">
            <v>1300</v>
          </cell>
          <cell r="H102">
            <v>1560000</v>
          </cell>
        </row>
        <row r="103">
          <cell r="B103" t="str">
            <v>Phiếu thủ thuật đặt catheter tĩnh mạch rốn</v>
          </cell>
          <cell r="C103" t="str">
            <v>Tờ</v>
          </cell>
          <cell r="D103" t="str">
            <v>21x30cm</v>
          </cell>
          <cell r="E103" t="str">
            <v>Vĩnh phú 60gsm, 90 In 01 màu (đen), 02 mặt</v>
          </cell>
          <cell r="F103">
            <v>1000</v>
          </cell>
          <cell r="G103">
            <v>940</v>
          </cell>
          <cell r="H103">
            <v>940000</v>
          </cell>
        </row>
        <row r="104">
          <cell r="B104" t="str">
            <v>Phiếu thủ thuật đặt catheter tĩnh mạch trung tâm từ ngoại biên (pice-premicath)</v>
          </cell>
          <cell r="C104" t="str">
            <v>Tờ</v>
          </cell>
          <cell r="D104" t="str">
            <v>21x30cm</v>
          </cell>
          <cell r="E104" t="str">
            <v>Vĩnh phú 60gsm, 90 In 01 màu (đen), 02 mặt</v>
          </cell>
          <cell r="F104">
            <v>1200</v>
          </cell>
          <cell r="G104">
            <v>1300</v>
          </cell>
          <cell r="H104">
            <v>1560000</v>
          </cell>
        </row>
        <row r="105">
          <cell r="B105" t="str">
            <v>Phiếu thủ thuật đặt sonle dạ dày</v>
          </cell>
          <cell r="C105" t="str">
            <v>Tờ</v>
          </cell>
          <cell r="D105" t="str">
            <v>21x30cm</v>
          </cell>
          <cell r="E105" t="str">
            <v>Vĩnh phú 60gsm, 90 In 01 màu (đen), 02 mặt</v>
          </cell>
          <cell r="F105">
            <v>3000</v>
          </cell>
          <cell r="G105">
            <v>470</v>
          </cell>
          <cell r="H105">
            <v>1410000</v>
          </cell>
        </row>
        <row r="106">
          <cell r="B106" t="str">
            <v>Phiếu thủ thuật đặt sonle dạ dày (nhiều ngày)</v>
          </cell>
          <cell r="C106" t="str">
            <v>Tờ</v>
          </cell>
          <cell r="D106" t="str">
            <v>21x30cm</v>
          </cell>
          <cell r="E106" t="str">
            <v>Vĩnh phú 60gsm, 90 In 01 màu (đen), 02 mặt</v>
          </cell>
          <cell r="F106">
            <v>1200</v>
          </cell>
          <cell r="G106">
            <v>940</v>
          </cell>
          <cell r="H106">
            <v>1128000</v>
          </cell>
        </row>
        <row r="107">
          <cell r="B107" t="str">
            <v>Phiếu thủ thuật đặt sonle hậu môn</v>
          </cell>
          <cell r="C107" t="str">
            <v>Tờ</v>
          </cell>
          <cell r="D107" t="str">
            <v>21x30cm</v>
          </cell>
          <cell r="E107" t="str">
            <v>Vĩnh phú 60gsm, 90 In 01 màu (đen), 02 mặt</v>
          </cell>
          <cell r="F107">
            <v>1000</v>
          </cell>
          <cell r="G107">
            <v>1300</v>
          </cell>
          <cell r="H107">
            <v>1300000</v>
          </cell>
        </row>
        <row r="108">
          <cell r="B108" t="str">
            <v>Phiếu thủ thuật đặt sonle tiểu</v>
          </cell>
          <cell r="C108" t="str">
            <v>Tờ</v>
          </cell>
          <cell r="D108" t="str">
            <v>21x30cm</v>
          </cell>
          <cell r="E108" t="str">
            <v>Vĩnh phú 60gsm, 90 In 01 màu (đen), 02 mặt</v>
          </cell>
          <cell r="F108">
            <v>500</v>
          </cell>
          <cell r="G108">
            <v>1300</v>
          </cell>
          <cell r="H108">
            <v>650000</v>
          </cell>
        </row>
        <row r="109">
          <cell r="B109" t="str">
            <v>Phiếu thủ thuật thở Cpap</v>
          </cell>
          <cell r="C109" t="str">
            <v>Tờ</v>
          </cell>
          <cell r="D109" t="str">
            <v>21x30cm</v>
          </cell>
          <cell r="E109" t="str">
            <v>Vĩnh phú 60gsm, 90 In 01 màu (đen), 02 mặt</v>
          </cell>
          <cell r="F109">
            <v>2200</v>
          </cell>
          <cell r="G109">
            <v>710</v>
          </cell>
          <cell r="H109">
            <v>1562000</v>
          </cell>
        </row>
        <row r="110">
          <cell r="B110" t="str">
            <v>Phiếu thủ thuật thở máy</v>
          </cell>
          <cell r="C110" t="str">
            <v>Tờ</v>
          </cell>
          <cell r="D110" t="str">
            <v>21x30cm</v>
          </cell>
          <cell r="E110" t="str">
            <v>Vĩnh phú 60gsm, 90 In 01 màu (đen), 02 mặt</v>
          </cell>
          <cell r="F110">
            <v>2200</v>
          </cell>
          <cell r="G110">
            <v>710</v>
          </cell>
          <cell r="H110">
            <v>1562000</v>
          </cell>
        </row>
        <row r="111">
          <cell r="B111" t="str">
            <v>Phiếu thủ thuật thụt tháo hậu môn</v>
          </cell>
          <cell r="C111" t="str">
            <v>Tờ</v>
          </cell>
          <cell r="D111" t="str">
            <v>21x30cm</v>
          </cell>
          <cell r="E111" t="str">
            <v>Vĩnh phú 60gsm, 90 In 01 màu (đen), 02 mặt</v>
          </cell>
          <cell r="F111">
            <v>1000</v>
          </cell>
          <cell r="G111">
            <v>1300</v>
          </cell>
          <cell r="H111">
            <v>1300000</v>
          </cell>
        </row>
        <row r="112">
          <cell r="B112" t="str">
            <v>Phiếu thực chi phòng mổ</v>
          </cell>
          <cell r="C112" t="str">
            <v>Tờ</v>
          </cell>
          <cell r="D112" t="str">
            <v>21x30cm</v>
          </cell>
          <cell r="E112" t="str">
            <v>Vĩnh phú 60gsm, 90 In 01 màu (đen), 02 mặt</v>
          </cell>
          <cell r="F112">
            <v>8000</v>
          </cell>
          <cell r="G112">
            <v>240</v>
          </cell>
          <cell r="H112">
            <v>1920000</v>
          </cell>
        </row>
        <row r="113">
          <cell r="B113" t="str">
            <v>Sổ bàn giao dụng cụ thường trực</v>
          </cell>
          <cell r="C113" t="str">
            <v>Quyển/200tr</v>
          </cell>
          <cell r="D113" t="str">
            <v>21x30cm</v>
          </cell>
          <cell r="E113" t="str">
            <v>Vĩnh phú 60gsm, 90. Ruột in 01 màu (đen), 02 mặt, bìa sử dụng giấy màu xanh, định lượng 105gsm</v>
          </cell>
          <cell r="F113">
            <v>128</v>
          </cell>
          <cell r="G113">
            <v>24800</v>
          </cell>
          <cell r="H113">
            <v>3174400</v>
          </cell>
        </row>
        <row r="114">
          <cell r="B114" t="str">
            <v>Sổ bàn giao người bệnh vào khoa</v>
          </cell>
          <cell r="C114" t="str">
            <v>Quyển/200tr</v>
          </cell>
          <cell r="D114" t="str">
            <v>15x21cm</v>
          </cell>
          <cell r="E114" t="str">
            <v>Vĩnh phú 60gsm, 90. Ruột in 01 màu (đen), 02 mặt, bìa sử dụng giấy màu xanh, định lượng 105gsm</v>
          </cell>
          <cell r="F114">
            <v>94</v>
          </cell>
          <cell r="G114">
            <v>20000</v>
          </cell>
          <cell r="H114">
            <v>1880000</v>
          </cell>
        </row>
        <row r="115">
          <cell r="B115" t="str">
            <v>Sổ bàn giao thuốc thường trực</v>
          </cell>
          <cell r="C115" t="str">
            <v>Quyển/200tr</v>
          </cell>
          <cell r="D115" t="str">
            <v>21x30cm</v>
          </cell>
          <cell r="E115" t="str">
            <v>Vĩnh phú 60gsm, 90. Ruột in 01 màu (đen), 02 mặt, bìa sử dụng giấy màu xanh, định lượng 105gsm</v>
          </cell>
          <cell r="F115">
            <v>147</v>
          </cell>
          <cell r="G115">
            <v>24800</v>
          </cell>
          <cell r="H115">
            <v>3645600</v>
          </cell>
        </row>
        <row r="116">
          <cell r="B116" t="str">
            <v>Sổ giao ban</v>
          </cell>
          <cell r="C116" t="str">
            <v>Quyển/200tr</v>
          </cell>
          <cell r="D116" t="str">
            <v>21x30cm</v>
          </cell>
          <cell r="E116" t="str">
            <v>Vĩnh phú 60gsm, 90. Ruột in 01 màu (đen), 02 mặt, bìa sử dụng giấy màu xanh, định lượng 105gsm</v>
          </cell>
          <cell r="F116">
            <v>261</v>
          </cell>
          <cell r="G116">
            <v>22400</v>
          </cell>
          <cell r="H116">
            <v>5846400</v>
          </cell>
        </row>
        <row r="117">
          <cell r="B117" t="str">
            <v>Sổ Nghỉ Phép</v>
          </cell>
          <cell r="C117" t="str">
            <v>Quyển/200tr</v>
          </cell>
          <cell r="D117" t="str">
            <v>15x21cm</v>
          </cell>
          <cell r="E117" t="str">
            <v>Vĩnh phú 60gsm, 90. Ruột in 01 màu (đen), 02 mặt, bìa sử dụng giấy màu xanh, định lượng 105gsm</v>
          </cell>
          <cell r="F117">
            <v>10</v>
          </cell>
          <cell r="G117">
            <v>70800</v>
          </cell>
          <cell r="H117">
            <v>708000</v>
          </cell>
        </row>
        <row r="118">
          <cell r="B118" t="str">
            <v>Sổ phiếu lĩnh thuốc hướng thần</v>
          </cell>
          <cell r="C118" t="str">
            <v>Quyển/200tr</v>
          </cell>
          <cell r="D118" t="str">
            <v>21x30cm</v>
          </cell>
          <cell r="E118" t="str">
            <v>Vĩnh phú 60gsm, 90. Ruột in 01 màu (đen), 02 mặt, bìa sử dụng giấy màu xanh, định lượng 105gsm</v>
          </cell>
          <cell r="F118">
            <v>12</v>
          </cell>
          <cell r="G118">
            <v>134500</v>
          </cell>
          <cell r="H118">
            <v>1614000</v>
          </cell>
        </row>
        <row r="119">
          <cell r="B119" t="str">
            <v>Sổ tái khám Hồng (in màu)</v>
          </cell>
          <cell r="C119" t="str">
            <v>Quyển /36tr</v>
          </cell>
          <cell r="D119" t="str">
            <v>15x21cm</v>
          </cell>
          <cell r="E119" t="str">
            <v>Giấy Couche định lượng 200gsm in trang bìa, in 04 màu, bìa in bóng, sáng hồng (theo yêu cầu của Bệnh viện). Giấy Vĩnh phú 60gsm 90 in trang ruột, 02 mặt in 04 màu.</v>
          </cell>
          <cell r="F119">
            <v>250</v>
          </cell>
          <cell r="G119">
            <v>44200</v>
          </cell>
          <cell r="H119">
            <v>11050000</v>
          </cell>
        </row>
        <row r="120">
          <cell r="B120" t="str">
            <v>Sổ tái khám Xanh (in màu)</v>
          </cell>
          <cell r="C120" t="str">
            <v>Quyển /36tr</v>
          </cell>
          <cell r="D120" t="str">
            <v>15x21cm</v>
          </cell>
          <cell r="E120" t="str">
            <v>Giấy Couche định lượng 200gsm in trang bìa, in 04 màu, bìa in bóng, sáng xanh (theo yêu cầu của Bệnh viện). Giấy Vĩnh phú 60gsm 90 in trang ruột, 02 mặt in 04 màu.</v>
          </cell>
          <cell r="F120">
            <v>250</v>
          </cell>
          <cell r="G120">
            <v>44200</v>
          </cell>
          <cell r="H120">
            <v>11050000</v>
          </cell>
        </row>
        <row r="121">
          <cell r="B121" t="str">
            <v>Sổ tay điều dưỡng</v>
          </cell>
          <cell r="C121" t="str">
            <v>Quyển/200tr</v>
          </cell>
          <cell r="D121" t="str">
            <v>15x21cm</v>
          </cell>
          <cell r="E121" t="str">
            <v>Vĩnh phú 60gsm, 90.  Ruột in 01 màu (đen), 02 mặt, bìa sử dụng giấy màu xanh, định lượng 105gsm</v>
          </cell>
          <cell r="F121">
            <v>434</v>
          </cell>
          <cell r="G121">
            <v>17200</v>
          </cell>
          <cell r="H121">
            <v>7464800</v>
          </cell>
        </row>
        <row r="122">
          <cell r="B122" t="str">
            <v xml:space="preserve">Sổ theo dõi cấp giấy chứng sinh </v>
          </cell>
          <cell r="C122" t="str">
            <v>Quyển/200tr</v>
          </cell>
          <cell r="D122" t="str">
            <v>21x30cm</v>
          </cell>
          <cell r="E122" t="str">
            <v>Vĩnh phú 60gsm, 90.  Ruột in 01 màu (đen), 02 mặt, bìa sử dụng giấy màu xanh, định lượng 105gsm</v>
          </cell>
          <cell r="F122">
            <v>200</v>
          </cell>
          <cell r="G122">
            <v>24800</v>
          </cell>
          <cell r="H122">
            <v>4960000</v>
          </cell>
        </row>
        <row r="123">
          <cell r="B123" t="str">
            <v>Sổ tiêm chủng (in màu)</v>
          </cell>
          <cell r="C123" t="str">
            <v>Quyển /24tr</v>
          </cell>
          <cell r="D123" t="str">
            <v>15x21cm</v>
          </cell>
          <cell r="E123" t="str">
            <v>Giấy Couche định lượng 200gsm in trang bìa, in màu (theo yêu cầu của Bệnh viện). Giấy Vĩnh phú 60gsm 90 in trang ruột, 02 mặt in 02 màu.</v>
          </cell>
          <cell r="F123">
            <v>0</v>
          </cell>
          <cell r="G123">
            <v>4600</v>
          </cell>
          <cell r="H123">
            <v>0</v>
          </cell>
        </row>
        <row r="124">
          <cell r="B124" t="str">
            <v xml:space="preserve">Sổ tiêm chủng cơ bản cho trẻ em </v>
          </cell>
          <cell r="C124" t="str">
            <v>Quyển/200tr</v>
          </cell>
          <cell r="D124" t="str">
            <v>21x30cm</v>
          </cell>
          <cell r="E124" t="str">
            <v>Vĩnh phú 60gsm, 90 Ruột in 01 màu, 02 mặt, bìa sử dụng giấy màu xanh, định lượng 105gsm</v>
          </cell>
          <cell r="F124">
            <v>10</v>
          </cell>
          <cell r="G124">
            <v>134600</v>
          </cell>
          <cell r="H124">
            <v>1346000</v>
          </cell>
        </row>
        <row r="125">
          <cell r="B125" t="str">
            <v>Thụ tinh nhân tạo</v>
          </cell>
          <cell r="C125" t="str">
            <v>Tờ</v>
          </cell>
          <cell r="D125" t="str">
            <v>21x30cm</v>
          </cell>
          <cell r="E125" t="str">
            <v>Vĩnh phú 60gsm, 90. In 01 màu (đen), 02 mặt</v>
          </cell>
          <cell r="F125">
            <v>500</v>
          </cell>
          <cell r="G125">
            <v>1300</v>
          </cell>
          <cell r="H125">
            <v>650000</v>
          </cell>
        </row>
        <row r="126">
          <cell r="B126" t="str">
            <v>Tờ điều trị</v>
          </cell>
          <cell r="C126" t="str">
            <v>Tờ</v>
          </cell>
          <cell r="D126" t="str">
            <v>21x30cm</v>
          </cell>
          <cell r="E126" t="str">
            <v>Vĩnh phú 60gsm, 90. In 01 màu (đen), 02 mặt</v>
          </cell>
          <cell r="F126">
            <v>164000</v>
          </cell>
          <cell r="G126">
            <v>180</v>
          </cell>
          <cell r="H126">
            <v>29520000</v>
          </cell>
        </row>
        <row r="127">
          <cell r="B127" t="str">
            <v>Tờ điều trị (sử dụng phá thai bằng phương pháp hút chân không)</v>
          </cell>
          <cell r="C127" t="str">
            <v>Tờ</v>
          </cell>
          <cell r="D127" t="str">
            <v>21x30cm</v>
          </cell>
          <cell r="E127" t="str">
            <v>Vĩnh phú 60gsm, 90. In 01 màu (đen), 01 mặt</v>
          </cell>
          <cell r="F127">
            <v>200</v>
          </cell>
          <cell r="G127">
            <v>1300</v>
          </cell>
          <cell r="H127">
            <v>260000</v>
          </cell>
        </row>
        <row r="128">
          <cell r="B128" t="str">
            <v>Tờ điều trị (sử dụng phá thai bằng thuốc tuổi thai 7-9 tuần)</v>
          </cell>
          <cell r="C128" t="str">
            <v>Tờ</v>
          </cell>
          <cell r="D128" t="str">
            <v>21x30cm</v>
          </cell>
          <cell r="E128" t="str">
            <v>Vĩnh phú 60gsm, 90. In 01 màu (đen), 01 mặt</v>
          </cell>
          <cell r="F128">
            <v>1000</v>
          </cell>
          <cell r="G128">
            <v>940</v>
          </cell>
          <cell r="H128">
            <v>940000</v>
          </cell>
        </row>
        <row r="129">
          <cell r="B129" t="str">
            <v>Tờ hỏi bệnh vợ/chồng</v>
          </cell>
          <cell r="C129" t="str">
            <v>Tờ</v>
          </cell>
          <cell r="D129" t="str">
            <v>21x30cm</v>
          </cell>
          <cell r="E129" t="str">
            <v>Vĩnh phú 60gsm, 90. In 01 màu (đen), 02 mặt</v>
          </cell>
          <cell r="F129">
            <v>300</v>
          </cell>
          <cell r="G129">
            <v>1300</v>
          </cell>
          <cell r="H129">
            <v>390000</v>
          </cell>
        </row>
        <row r="130">
          <cell r="B130" t="str">
            <v>Tờ rơi Bệnh thiếu men G6PD</v>
          </cell>
          <cell r="C130" t="str">
            <v>Tờ</v>
          </cell>
          <cell r="D130" t="str">
            <v>21x30cm</v>
          </cell>
          <cell r="E130" t="str">
            <v xml:space="preserve">Giấy Couche định lượng 120gsm. In 04 màu (theo yêu cầu của Bệnh viện), 2 mặt, bóng, sáng </v>
          </cell>
          <cell r="F130">
            <v>1500</v>
          </cell>
          <cell r="G130">
            <v>1820</v>
          </cell>
          <cell r="H130">
            <v>2730000</v>
          </cell>
        </row>
        <row r="131">
          <cell r="B131" t="str">
            <v>Tờ rơi Kiểm tra thính giác cho trẻ sơ sinh</v>
          </cell>
          <cell r="C131" t="str">
            <v>Tờ</v>
          </cell>
          <cell r="D131" t="str">
            <v>21x30cm</v>
          </cell>
          <cell r="E131" t="str">
            <v xml:space="preserve">Giấy Couche định lượng 120gsm. In 04 màu (theo yêu cầu của Bệnh viện), 2 mặt, bóng, sáng </v>
          </cell>
          <cell r="F131">
            <v>1500</v>
          </cell>
          <cell r="G131">
            <v>1820</v>
          </cell>
          <cell r="H131">
            <v>2730000</v>
          </cell>
        </row>
        <row r="132">
          <cell r="B132" t="str">
            <v>Tờ rơi Phát hiện sớm bệnh tim bẩm sinh nặng ở trẻ sơ sinh</v>
          </cell>
          <cell r="C132" t="str">
            <v>Tờ</v>
          </cell>
          <cell r="D132" t="str">
            <v>21x30cm</v>
          </cell>
          <cell r="E132" t="str">
            <v xml:space="preserve">Giấy Couche định lượng 120gsm. In 04 màu (theo yêu cầu của Bệnh viện), 2 mặt, bóng, sáng </v>
          </cell>
          <cell r="F132">
            <v>1000</v>
          </cell>
          <cell r="G132">
            <v>1820</v>
          </cell>
          <cell r="H132">
            <v>1820000</v>
          </cell>
        </row>
        <row r="133">
          <cell r="B133" t="str">
            <v>Tờ rơi Sàng lọc sơ sinh các bệnh do rối loạn chuyển hoá</v>
          </cell>
          <cell r="C133" t="str">
            <v>Tờ</v>
          </cell>
          <cell r="D133" t="str">
            <v>21x30cm</v>
          </cell>
          <cell r="E133" t="str">
            <v xml:space="preserve">Giấy Couche định lượng 120gsm. In 04 màu (theo yêu cầu của Bệnh viện), 2 mặt, bóng, sáng </v>
          </cell>
          <cell r="F133">
            <v>1000</v>
          </cell>
          <cell r="G133">
            <v>1820</v>
          </cell>
          <cell r="H133">
            <v>1820000</v>
          </cell>
        </row>
        <row r="134">
          <cell r="B134" t="str">
            <v>Tóm tắt bệnh án</v>
          </cell>
          <cell r="C134" t="str">
            <v>Tờ</v>
          </cell>
          <cell r="D134" t="str">
            <v>21x30cm</v>
          </cell>
          <cell r="E134" t="str">
            <v>Vĩnh phú 60 gsm, 90 In 01 màu, 02 mặt</v>
          </cell>
          <cell r="F134">
            <v>300</v>
          </cell>
          <cell r="G134">
            <v>1300</v>
          </cell>
          <cell r="H134">
            <v>390000</v>
          </cell>
        </row>
        <row r="135">
          <cell r="B135" t="str">
            <v>Bảng kiểm giám sát vệ sinh phòng mổ</v>
          </cell>
          <cell r="C135" t="str">
            <v>Tờ</v>
          </cell>
          <cell r="D135" t="str">
            <v>21x30cm</v>
          </cell>
          <cell r="E135" t="str">
            <v>Vĩnh phú 60gsm, 90 In 01 màu (đen), 01 mặt</v>
          </cell>
          <cell r="F135">
            <v>100</v>
          </cell>
          <cell r="G135">
            <v>1300</v>
          </cell>
          <cell r="H135">
            <v>130000</v>
          </cell>
        </row>
        <row r="136">
          <cell r="B136" t="str">
            <v>Bảng kiểm thực hiện kiểm tra, đối chiếu trước khi cung cấp dịch vụ cho người bệnh</v>
          </cell>
          <cell r="C136" t="str">
            <v>Tờ</v>
          </cell>
          <cell r="D136" t="str">
            <v>21x30cm</v>
          </cell>
          <cell r="E136" t="str">
            <v>Vĩnh phú 60gsm, 90 In 01 màu (đen), 01 mặt</v>
          </cell>
          <cell r="F136">
            <v>600</v>
          </cell>
          <cell r="G136">
            <v>1300</v>
          </cell>
          <cell r="H136">
            <v>780000</v>
          </cell>
        </row>
        <row r="137">
          <cell r="B137" t="str">
            <v>Bảng kiểm trước và sau lọc</v>
          </cell>
          <cell r="C137" t="str">
            <v>Tờ</v>
          </cell>
          <cell r="D137" t="str">
            <v>21x30cm</v>
          </cell>
          <cell r="E137" t="str">
            <v>Vĩnh phú 60gsm, 90 In 01 màu (đen), 01 mặt</v>
          </cell>
          <cell r="F137">
            <v>200</v>
          </cell>
          <cell r="G137">
            <v>1300</v>
          </cell>
          <cell r="H137">
            <v>260000</v>
          </cell>
        </row>
        <row r="138">
          <cell r="B138" t="str">
            <v>Bệnh án Mắt</v>
          </cell>
          <cell r="C138" t="str">
            <v>Tờ</v>
          </cell>
          <cell r="D138" t="str">
            <v>30x40cm</v>
          </cell>
          <cell r="E138" t="str">
            <v>Vĩnh phú 60gsm, 90 In 01 màu (đen), 02 mặt</v>
          </cell>
          <cell r="F138">
            <v>100</v>
          </cell>
          <cell r="G138">
            <v>1770</v>
          </cell>
          <cell r="H138">
            <v>177000</v>
          </cell>
        </row>
        <row r="139">
          <cell r="B139" t="str">
            <v>Sổ lệnh điều xe</v>
          </cell>
          <cell r="C139" t="str">
            <v>Quyển/200tr</v>
          </cell>
          <cell r="D139" t="str">
            <v>21x30cm</v>
          </cell>
          <cell r="E139" t="str">
            <v>Vĩnh phú 60gsm, 90. Ruột in 01 màu (đen), 01 mặt, bìa sử dụng giấy màu xanh, định lượng 105gsm</v>
          </cell>
          <cell r="F139">
            <v>10</v>
          </cell>
          <cell r="G139">
            <v>134520</v>
          </cell>
          <cell r="H139">
            <v>1345200</v>
          </cell>
        </row>
        <row r="140">
          <cell r="B140" t="str">
            <v>Phiếu ăn( Hỗ trợ tiền ăn nghèo)</v>
          </cell>
          <cell r="C140" t="str">
            <v>Quyển/100tr</v>
          </cell>
          <cell r="D140" t="str">
            <v>20,5x10,5cm</v>
          </cell>
          <cell r="E140" t="str">
            <v>Vĩnh phú 60gsm, 90. Ruột in 01 màu (đen), 01 mặt, Bìa sử dụng giấy màu xanh, định lượng 105gsm. Dập răng cưa, đóng tập bên.</v>
          </cell>
          <cell r="F140">
            <v>500</v>
          </cell>
          <cell r="G140">
            <v>10620</v>
          </cell>
          <cell r="H140">
            <v>5310000</v>
          </cell>
        </row>
        <row r="141">
          <cell r="B141" t="str">
            <v>Phiếu đăng ký hiến máu tình nguyện</v>
          </cell>
          <cell r="C141" t="str">
            <v>Tờ</v>
          </cell>
          <cell r="D141" t="str">
            <v>21x30cm</v>
          </cell>
          <cell r="E141" t="str">
            <v>Vĩnh phú 60gsm, 90 In 01 màu (đen), 01 mặt</v>
          </cell>
          <cell r="F141">
            <v>500</v>
          </cell>
          <cell r="G141">
            <v>1300</v>
          </cell>
          <cell r="H141">
            <v>650000</v>
          </cell>
        </row>
        <row r="142">
          <cell r="B142" t="str">
            <v>Phiếu khảo sát người mẹ sinh con tại BV</v>
          </cell>
          <cell r="C142" t="str">
            <v>Tờ</v>
          </cell>
          <cell r="D142" t="str">
            <v>21x30cm</v>
          </cell>
          <cell r="E142" t="str">
            <v>Vĩnh phú 60gsm, 90 In 01 màu (đen), 02 mặt</v>
          </cell>
          <cell r="F142">
            <v>400</v>
          </cell>
          <cell r="G142">
            <v>1300</v>
          </cell>
          <cell r="H142">
            <v>520000</v>
          </cell>
        </row>
        <row r="143">
          <cell r="B143" t="str">
            <v>Phiếu khảo sát thực hành NCBSM</v>
          </cell>
          <cell r="C143" t="str">
            <v>Tờ</v>
          </cell>
          <cell r="D143" t="str">
            <v>21x30cm</v>
          </cell>
          <cell r="E143" t="str">
            <v>Vĩnh phú 60gsm, 90 In 01 màu (đen), 02 mặt</v>
          </cell>
          <cell r="F143">
            <v>400</v>
          </cell>
          <cell r="G143">
            <v>1300</v>
          </cell>
          <cell r="H143">
            <v>520000</v>
          </cell>
        </row>
        <row r="144">
          <cell r="B144" t="str">
            <v>Phiếu theo dõi IUI</v>
          </cell>
          <cell r="C144" t="str">
            <v>Tờ</v>
          </cell>
          <cell r="D144" t="str">
            <v>21x30cm</v>
          </cell>
          <cell r="E144" t="str">
            <v>Vĩnh phú 60gsm, 90 In 01 màu (đen), 02 mặt</v>
          </cell>
          <cell r="F144">
            <v>100</v>
          </cell>
          <cell r="G144">
            <v>1300</v>
          </cell>
          <cell r="H144">
            <v>130000</v>
          </cell>
        </row>
        <row r="145">
          <cell r="B145" t="str">
            <v>Phiếu theo dõi nang noãn</v>
          </cell>
          <cell r="C145" t="str">
            <v>Tờ</v>
          </cell>
          <cell r="D145" t="str">
            <v>21x30cm</v>
          </cell>
          <cell r="E145" t="str">
            <v>Vĩnh phú 60gsm, 90 In 01 màu (đen), 02 mặt</v>
          </cell>
          <cell r="F145">
            <v>100</v>
          </cell>
          <cell r="G145">
            <v>1300</v>
          </cell>
          <cell r="H145">
            <v>130000</v>
          </cell>
        </row>
        <row r="146">
          <cell r="B146" t="str">
            <v>Phiếu thông tin tự khai của Người bệnh</v>
          </cell>
          <cell r="C146" t="str">
            <v>Tờ</v>
          </cell>
          <cell r="D146" t="str">
            <v>15x21cm</v>
          </cell>
          <cell r="E146" t="str">
            <v>Vĩnh phú 60gsm, 90 In 01 màu (đen), 01 mặt</v>
          </cell>
          <cell r="F146">
            <v>55000</v>
          </cell>
          <cell r="G146">
            <v>90</v>
          </cell>
          <cell r="H146">
            <v>4950000</v>
          </cell>
        </row>
        <row r="147">
          <cell r="B147" t="str">
            <v>Phiếu thủ thuật bóp bóng</v>
          </cell>
          <cell r="C147" t="str">
            <v>Tờ</v>
          </cell>
          <cell r="D147" t="str">
            <v>21x30cm</v>
          </cell>
          <cell r="E147" t="str">
            <v>Vĩnh phú 60gsm, 90 In 01 màu (đen), 01 mặt</v>
          </cell>
          <cell r="F147">
            <v>200</v>
          </cell>
          <cell r="G147">
            <v>1300</v>
          </cell>
          <cell r="H147">
            <v>260000</v>
          </cell>
        </row>
        <row r="148">
          <cell r="B148" t="str">
            <v>Phiếu thủ thuật đặt nội khí quản</v>
          </cell>
          <cell r="C148" t="str">
            <v>Tờ</v>
          </cell>
          <cell r="D148" t="str">
            <v>21x30cm</v>
          </cell>
          <cell r="E148" t="str">
            <v>Vĩnh phú 60gsm, 90 In 01 màu (đen), 01 mặt</v>
          </cell>
          <cell r="F148">
            <v>200</v>
          </cell>
          <cell r="G148">
            <v>1300</v>
          </cell>
          <cell r="H148">
            <v>260000</v>
          </cell>
        </row>
        <row r="149">
          <cell r="B149" t="str">
            <v>Phiếu vật lý trị liệu</v>
          </cell>
          <cell r="C149" t="str">
            <v>Tờ</v>
          </cell>
          <cell r="D149" t="str">
            <v>21x30cm</v>
          </cell>
          <cell r="E149" t="str">
            <v>Vĩnh phú 60gsm, 90 In 01 màu (đen), 01 mặt</v>
          </cell>
          <cell r="F149">
            <v>500</v>
          </cell>
          <cell r="G149">
            <v>1300</v>
          </cell>
          <cell r="H149">
            <v>650000</v>
          </cell>
        </row>
        <row r="150">
          <cell r="B150" t="str">
            <v>Siêu âm ngày 2</v>
          </cell>
          <cell r="C150" t="str">
            <v>Tờ</v>
          </cell>
          <cell r="D150" t="str">
            <v>21x30cm</v>
          </cell>
          <cell r="E150" t="str">
            <v>Vĩnh phú 60gsm, 90 In 01 màu (đen), 01 mặt</v>
          </cell>
          <cell r="F150">
            <v>100</v>
          </cell>
          <cell r="G150">
            <v>1300</v>
          </cell>
          <cell r="H150">
            <v>130000</v>
          </cell>
        </row>
        <row r="151">
          <cell r="B151" t="str">
            <v>Sổ biên bản họp giao ban</v>
          </cell>
          <cell r="C151" t="str">
            <v>Quyển/200tr</v>
          </cell>
          <cell r="D151" t="str">
            <v>21x30cm</v>
          </cell>
          <cell r="E151" t="str">
            <v>Vĩnh phú 60gsm, 90. Ruột in 01 màu (đen), 02 mặt, bìa sử dụng giấy màu xanh, định lượng 105gsm</v>
          </cell>
          <cell r="F151">
            <v>57</v>
          </cell>
          <cell r="G151">
            <v>59000</v>
          </cell>
          <cell r="H151">
            <v>3363000</v>
          </cell>
        </row>
        <row r="152">
          <cell r="B152" t="str">
            <v>Sổ giao nhận bệnh phẩm</v>
          </cell>
          <cell r="C152" t="str">
            <v>Quyển/200tr</v>
          </cell>
          <cell r="D152" t="str">
            <v>21x30cm</v>
          </cell>
          <cell r="E152" t="str">
            <v>Vĩnh phú 60gsm, 90. Ruột in 01 màu (đen),
 02 mặt, bìa sử dụng giấy màu xanh, định lượng 105gsm</v>
          </cell>
          <cell r="F152">
            <v>18</v>
          </cell>
          <cell r="G152">
            <v>134500</v>
          </cell>
          <cell r="H152">
            <v>2421000</v>
          </cell>
        </row>
        <row r="153">
          <cell r="B153" t="str">
            <v>Sổ giao nhận dụng cụ khoa KSNK</v>
          </cell>
          <cell r="C153" t="str">
            <v>Quyển/200tr</v>
          </cell>
          <cell r="D153" t="str">
            <v>21x30cm</v>
          </cell>
          <cell r="E153" t="str">
            <v>Vĩnh phú 60gsm, 90. Ruột in 01 màu (đen), 
02 mặt, bìa sử dụng giấy màu xanh, định lượng 105gsm</v>
          </cell>
          <cell r="F153">
            <v>40</v>
          </cell>
          <cell r="G153">
            <v>80200</v>
          </cell>
          <cell r="H153">
            <v>3208000</v>
          </cell>
        </row>
        <row r="154">
          <cell r="B154" t="str">
            <v>Sổ giao nhận máu và các chế phẩm máu</v>
          </cell>
          <cell r="C154" t="str">
            <v>Quyển/200tr</v>
          </cell>
          <cell r="D154" t="str">
            <v>21x30cm</v>
          </cell>
          <cell r="E154" t="str">
            <v>Vĩnh phú 60gsm, 90. Ruột in 01 màu (đen), 
02 mặt, bìa sử dụng giấy màu xanh, định lượng 105gsm</v>
          </cell>
          <cell r="F154">
            <v>10</v>
          </cell>
          <cell r="G154">
            <v>134500</v>
          </cell>
          <cell r="H154">
            <v>1345000</v>
          </cell>
        </row>
        <row r="155">
          <cell r="B155" t="str">
            <v>Sổ đi buồng</v>
          </cell>
          <cell r="C155" t="str">
            <v>Quyển/200tr</v>
          </cell>
          <cell r="D155" t="str">
            <v>15x21cm</v>
          </cell>
          <cell r="E155" t="str">
            <v>Vĩnh phú 60gsm, 90. Ruột in 01 màu (đen), 02 mặt, bìa sử dụng giấy màu xanh, định lượng 105gsm</v>
          </cell>
          <cell r="F155">
            <v>53</v>
          </cell>
          <cell r="G155">
            <v>24800</v>
          </cell>
          <cell r="H155">
            <v>1314400</v>
          </cell>
        </row>
        <row r="156">
          <cell r="B156" t="str">
            <v>Sổ khám sức khỏe định kỳ</v>
          </cell>
          <cell r="C156" t="str">
            <v>Quyển/20tr</v>
          </cell>
          <cell r="D156" t="str">
            <v>21x30cm</v>
          </cell>
          <cell r="E156" t="str">
            <v>Vĩnh phú 60gsm, 90. Ruột in 01 màu (đen), 02 mặt, bìa sử dụng giấy màu xanh, định lượng 105gsm</v>
          </cell>
          <cell r="F156">
            <v>0</v>
          </cell>
          <cell r="G156">
            <v>10030</v>
          </cell>
          <cell r="H156">
            <v>0</v>
          </cell>
        </row>
        <row r="157">
          <cell r="B157" t="str">
            <v>Sổ kiểm nhập thuốc, hóa chất, VTYT</v>
          </cell>
          <cell r="C157" t="str">
            <v>Quyển/200tr</v>
          </cell>
          <cell r="D157" t="str">
            <v>15x21cm</v>
          </cell>
          <cell r="E157" t="str">
            <v>Vĩnh phú 60gsm, 90. Ruột in 01 màu (đen), 02 mặt, bìa sử dụng giấy màu xanh, định lượng 105gsm</v>
          </cell>
          <cell r="F157">
            <v>15</v>
          </cell>
          <cell r="G157">
            <v>70800</v>
          </cell>
          <cell r="H157">
            <v>1062000</v>
          </cell>
        </row>
        <row r="158">
          <cell r="B158" t="str">
            <v>Sổ kiểm tra</v>
          </cell>
          <cell r="C158" t="str">
            <v>Quyển/200tr</v>
          </cell>
          <cell r="D158" t="str">
            <v>21x30cm</v>
          </cell>
          <cell r="E158" t="str">
            <v>Vĩnh phú 60gsm, 90. Ruột in 01 màu (đen), 02 mặt, bìa sử dụng giấy màu xanh, định lượng 105gsm</v>
          </cell>
          <cell r="F158">
            <v>22</v>
          </cell>
          <cell r="G158">
            <v>134500</v>
          </cell>
          <cell r="H158">
            <v>2959000</v>
          </cell>
        </row>
        <row r="159">
          <cell r="B159" t="str">
            <v>Sổ lĩnh máu</v>
          </cell>
          <cell r="C159" t="str">
            <v>Quyển/200tr</v>
          </cell>
          <cell r="D159" t="str">
            <v>21x30cm</v>
          </cell>
          <cell r="E159" t="str">
            <v>Vĩnh phú 60gsm, 90. Ruột in 01 màu (đen), 02 mặt, bìa sử dụng giấy màu xanh, định lượng 105gsm</v>
          </cell>
          <cell r="F159">
            <v>58</v>
          </cell>
          <cell r="G159">
            <v>59000</v>
          </cell>
          <cell r="H159">
            <v>3422000</v>
          </cell>
        </row>
        <row r="160">
          <cell r="B160" t="str">
            <v>Sổ lý ịch máy</v>
          </cell>
          <cell r="C160" t="str">
            <v>Quyển/100tr</v>
          </cell>
          <cell r="D160" t="str">
            <v>15x21cm</v>
          </cell>
          <cell r="E160" t="str">
            <v>Vĩnh phú 60gsm, 90. Ruột in 01 màu (đen), 
02 mặt, bìa sử dụng giấy màu xanh, định lượng 105gsm</v>
          </cell>
          <cell r="F160">
            <v>65</v>
          </cell>
          <cell r="G160">
            <v>59000</v>
          </cell>
          <cell r="H160">
            <v>3835000</v>
          </cell>
        </row>
        <row r="161">
          <cell r="B161" t="str">
            <v>Sổ mời hội chẩn</v>
          </cell>
          <cell r="C161" t="str">
            <v>Quyển/200tr</v>
          </cell>
          <cell r="D161" t="str">
            <v>15x21cm</v>
          </cell>
          <cell r="E161" t="str">
            <v>Vĩnh phú 60gsm, 90. Ruột in 01 màu (đen), 02 mặt, bìa sử dụng giấy màu xanh, định lượng 105gsm</v>
          </cell>
          <cell r="F161">
            <v>31</v>
          </cell>
          <cell r="G161">
            <v>70800</v>
          </cell>
          <cell r="H161">
            <v>2194800</v>
          </cell>
        </row>
        <row r="162">
          <cell r="B162" t="str">
            <v>Sổ nhận hàng</v>
          </cell>
          <cell r="C162" t="str">
            <v>Quyển/200tr</v>
          </cell>
          <cell r="D162" t="str">
            <v>21x30cm</v>
          </cell>
          <cell r="E162" t="str">
            <v>Vĩnh phú 60gsm, 90. Ruột in 01 màu (đen), 02 mặt, bìa sử dụng giấy màu xanh, định lượng 105gsm</v>
          </cell>
          <cell r="F162">
            <v>43</v>
          </cell>
          <cell r="G162">
            <v>80200</v>
          </cell>
          <cell r="H162">
            <v>3448600</v>
          </cell>
        </row>
        <row r="163">
          <cell r="B163" t="str">
            <v>Sổ nhận mẫu- trả kết quả</v>
          </cell>
          <cell r="C163" t="str">
            <v>Quyển/200tr</v>
          </cell>
          <cell r="D163" t="str">
            <v>21x30cm</v>
          </cell>
          <cell r="E163" t="str">
            <v>Vĩnh phú 60gsm, 90. Ruột in 01 màu (đen), 02 mặt, bìa sử dụng giấy màu xanh, định lượng 105gsm</v>
          </cell>
          <cell r="F163">
            <v>12</v>
          </cell>
          <cell r="G163">
            <v>134500</v>
          </cell>
          <cell r="H163">
            <v>1614000</v>
          </cell>
        </row>
        <row r="164">
          <cell r="B164" t="str">
            <v>Sổ nhật ký máy</v>
          </cell>
          <cell r="C164" t="str">
            <v>Quyển/100tr</v>
          </cell>
          <cell r="D164" t="str">
            <v>15x21cm</v>
          </cell>
          <cell r="E164" t="str">
            <v>Vĩnh phú 60gsm, 90. Ruột in 01 màu (đen), 
02 mặt, bìa sử dụng giấy màu xanh, định lượng 105gsm</v>
          </cell>
          <cell r="F164">
            <v>42</v>
          </cell>
          <cell r="G164">
            <v>70800</v>
          </cell>
          <cell r="H164">
            <v>2973600</v>
          </cell>
        </row>
        <row r="165">
          <cell r="B165" t="str">
            <v>Sổ phân công công tác điều dưỡng</v>
          </cell>
          <cell r="C165" t="str">
            <v>Quyển/200tr</v>
          </cell>
          <cell r="D165" t="str">
            <v>21x30cm</v>
          </cell>
          <cell r="E165" t="str">
            <v>Vĩnh phú 60gsm, 90. Ruột in 01 màu (đen), 02 mặt, bìa sử dụng giấy màu xanh, định lượng 105gsm</v>
          </cell>
          <cell r="F165">
            <v>40</v>
          </cell>
          <cell r="G165">
            <v>80200</v>
          </cell>
          <cell r="H165">
            <v>3208000</v>
          </cell>
        </row>
        <row r="166">
          <cell r="B166" t="str">
            <v>Sổ phiếu lĩnh HC vật tư y tế tiêu hao</v>
          </cell>
          <cell r="C166" t="str">
            <v>Quyển/200tr</v>
          </cell>
          <cell r="D166" t="str">
            <v>21x30cm</v>
          </cell>
          <cell r="E166" t="str">
            <v>Vĩnh phú 60gsm, 90. Ruột in 01 màu (đen), 02 mặt, bìa sử dụng giấy màu xanh, định lượng 105gsm</v>
          </cell>
          <cell r="F166">
            <v>80</v>
          </cell>
          <cell r="G166">
            <v>80200</v>
          </cell>
          <cell r="H166">
            <v>6416000</v>
          </cell>
        </row>
        <row r="167">
          <cell r="B167" t="str">
            <v>Sổ phiếu lĩnh thuốc</v>
          </cell>
          <cell r="C167" t="str">
            <v>Quyển/200tr</v>
          </cell>
          <cell r="D167" t="str">
            <v>21x30cm</v>
          </cell>
          <cell r="E167" t="str">
            <v>Vĩnh phú 60gsm, 90. Ruột in 01 màu (đen), 02 mặt, bìa sử dụng giấy màu xanh, định lượng 105gsm</v>
          </cell>
          <cell r="F167">
            <v>81</v>
          </cell>
          <cell r="G167">
            <v>80200</v>
          </cell>
          <cell r="H167">
            <v>6496200</v>
          </cell>
        </row>
        <row r="168">
          <cell r="B168" t="str">
            <v>Sổ phiếu lĩnh thuốc gây nghiện</v>
          </cell>
          <cell r="C168" t="str">
            <v>Quyển/200tr</v>
          </cell>
          <cell r="D168" t="str">
            <v>21x30cm</v>
          </cell>
          <cell r="E168" t="str">
            <v>Vĩnh phú 60gsm, 90. Ruột in 01 màu (đen), 02 mặt, bìa sử dụng giấy màu xanh, định lượng 105gsm</v>
          </cell>
          <cell r="F168">
            <v>12</v>
          </cell>
          <cell r="G168">
            <v>134500</v>
          </cell>
          <cell r="H168">
            <v>1614000</v>
          </cell>
        </row>
        <row r="169">
          <cell r="B169" t="str">
            <v>Sổ phiếu trả HC vật tư y tế tiêu hao</v>
          </cell>
          <cell r="C169" t="str">
            <v>Quyển/200tr</v>
          </cell>
          <cell r="D169" t="str">
            <v>21x30cm</v>
          </cell>
          <cell r="E169" t="str">
            <v>Vĩnh phú 60gsm, 90. Ruột in 01 màu (đen), 02 mặt, bìa sử dụng giấy màu xanh, định lượng 105gsm</v>
          </cell>
          <cell r="F169">
            <v>49</v>
          </cell>
          <cell r="G169">
            <v>80200</v>
          </cell>
          <cell r="H169">
            <v>3929800</v>
          </cell>
        </row>
        <row r="170">
          <cell r="B170" t="str">
            <v>Sổ phiếu trả thuốc</v>
          </cell>
          <cell r="C170" t="str">
            <v>Quyển/200tr</v>
          </cell>
          <cell r="D170" t="str">
            <v>21x30cm</v>
          </cell>
          <cell r="E170" t="str">
            <v>Vĩnh phú 60gsm, 90. Ruột in 01 màu (đen), 02 mặt, bìa sử dụng giấy màu xanh, định lượng 105gsm</v>
          </cell>
          <cell r="F170">
            <v>48</v>
          </cell>
          <cell r="G170">
            <v>80200</v>
          </cell>
          <cell r="H170">
            <v>3849600</v>
          </cell>
        </row>
        <row r="171">
          <cell r="B171" t="str">
            <v>Sổ phiếu trả thuốc gây nghiện</v>
          </cell>
          <cell r="C171" t="str">
            <v>Quyển/200tr</v>
          </cell>
          <cell r="D171" t="str">
            <v>21x30cm</v>
          </cell>
          <cell r="E171" t="str">
            <v>Vĩnh phú 60gsm, 90. Ruột in 01 màu (đen), 02 mặt, bìa sử dụng giấy màu xanh, định lượng 105gsm</v>
          </cell>
          <cell r="F171">
            <v>10</v>
          </cell>
          <cell r="G171">
            <v>134500</v>
          </cell>
          <cell r="H171">
            <v>1345000</v>
          </cell>
        </row>
        <row r="172">
          <cell r="B172" t="str">
            <v>Sổ phiếu trả thuốc hướng thần</v>
          </cell>
          <cell r="C172" t="str">
            <v>Quyển/200tr</v>
          </cell>
          <cell r="D172" t="str">
            <v>21x30cm</v>
          </cell>
          <cell r="E172" t="str">
            <v>Vĩnh phú 60gsm, 90. Ruột in 01 màu (đen), 02 mặt, bìa sử dụng giấy màu xanh, định lượng 105gsm</v>
          </cell>
          <cell r="F172">
            <v>11</v>
          </cell>
          <cell r="G172">
            <v>134500</v>
          </cell>
          <cell r="H172">
            <v>1479500</v>
          </cell>
        </row>
        <row r="173">
          <cell r="B173" t="str">
            <v>Sổ phiếu xuất ăn bệnh lý</v>
          </cell>
          <cell r="C173" t="str">
            <v>Quyển/200tr</v>
          </cell>
          <cell r="D173" t="str">
            <v>21x10,5cm</v>
          </cell>
          <cell r="E173" t="str">
            <v>Vĩnh phú 60gsm, 90. Ruột in 01 màu (đen), 
02 mặt, bìa sử dụng giấy màu xanh, định lượng 105gsm</v>
          </cell>
          <cell r="F173">
            <v>600</v>
          </cell>
          <cell r="G173">
            <v>10600</v>
          </cell>
          <cell r="H173">
            <v>6360000</v>
          </cell>
        </row>
        <row r="174">
          <cell r="B174" t="str">
            <v>Sổ quản lý vắc xin, bơm tiêm, hộp an toàn dùng cho tuyến huyện, tỉnh</v>
          </cell>
          <cell r="C174" t="str">
            <v>Quyển/200tr</v>
          </cell>
          <cell r="D174" t="str">
            <v>21x30cm</v>
          </cell>
          <cell r="E174" t="str">
            <v>Vĩnh phú 60gsm, 90. Ruột in 01 màu (đen), 02 mặt, bìa sử dụng giấy màu xanh, định lượng 105gsm</v>
          </cell>
          <cell r="F174">
            <v>32</v>
          </cell>
          <cell r="G174">
            <v>80200</v>
          </cell>
          <cell r="H174">
            <v>2566400</v>
          </cell>
        </row>
        <row r="175">
          <cell r="B175" t="str">
            <v>Sổ sinh hoạt Hội đồng người bệnh</v>
          </cell>
          <cell r="C175" t="str">
            <v>Quyển/200tr</v>
          </cell>
          <cell r="D175" t="str">
            <v>15x21cm</v>
          </cell>
          <cell r="E175" t="str">
            <v>Vĩnh phú 60gsm, 90. Ruột in 01 màu (đen), 02 mặt, bìa sử dụng giấy màu xanh, định lượng 105gsm</v>
          </cell>
          <cell r="F175">
            <v>34</v>
          </cell>
          <cell r="G175">
            <v>70800</v>
          </cell>
          <cell r="H175">
            <v>2407200</v>
          </cell>
        </row>
        <row r="176">
          <cell r="B176" t="str">
            <v>Sổ theo dõi thuốc gây nghiện</v>
          </cell>
          <cell r="C176" t="str">
            <v>Quyển/200tr</v>
          </cell>
          <cell r="D176" t="str">
            <v>21x30cm</v>
          </cell>
          <cell r="E176" t="str">
            <v>Vĩnh phú 60gsm, 90. Ruột in 01 màu (đen), 02 mặt, bìa sử dụng giấy màu xanh, định lượng 105gsm</v>
          </cell>
          <cell r="F176">
            <v>10</v>
          </cell>
          <cell r="G176">
            <v>134500</v>
          </cell>
          <cell r="H176">
            <v>1345000</v>
          </cell>
        </row>
        <row r="177">
          <cell r="B177" t="str">
            <v>Sổ thủ thuật</v>
          </cell>
          <cell r="C177" t="str">
            <v>Quyển/200tr</v>
          </cell>
          <cell r="D177" t="str">
            <v>21x30cm</v>
          </cell>
          <cell r="E177" t="str">
            <v>Vĩnh phú 60gsm, 90. Ruột in 01 màu (đen), 02 mặt, bìa sử dụng giấy màu xanh, định lượng 105gsm</v>
          </cell>
          <cell r="F177">
            <v>15</v>
          </cell>
          <cell r="G177">
            <v>134500</v>
          </cell>
          <cell r="H177">
            <v>2017500</v>
          </cell>
        </row>
        <row r="178">
          <cell r="B178" t="str">
            <v>Sổ thường trực</v>
          </cell>
          <cell r="C178" t="str">
            <v>Quyển/200tr</v>
          </cell>
          <cell r="D178" t="str">
            <v>21x30cm</v>
          </cell>
          <cell r="E178" t="str">
            <v>Vĩnh phú 60gsm, 90. Ruột in 01 màu (đen), 02 mặt, bìa sử dụng giấy màu xanh, định lượng 105gsm</v>
          </cell>
          <cell r="F178">
            <v>26</v>
          </cell>
          <cell r="G178">
            <v>80200</v>
          </cell>
          <cell r="H178">
            <v>2085200</v>
          </cell>
        </row>
        <row r="179">
          <cell r="B179" t="str">
            <v>Sổ xuất hóa chất hàng ngày</v>
          </cell>
          <cell r="C179" t="str">
            <v>Quyển/200tr</v>
          </cell>
          <cell r="D179" t="str">
            <v>21x30cm</v>
          </cell>
          <cell r="E179" t="str">
            <v>Vĩnh phú 60gsm, 90 Ruột in 01 màu, 02 mặt, bìa sử dụng giấy màu xanh, định lượng 105gsm</v>
          </cell>
          <cell r="F179">
            <v>10</v>
          </cell>
          <cell r="G179">
            <v>134500</v>
          </cell>
          <cell r="H179">
            <v>1345000</v>
          </cell>
        </row>
        <row r="180">
          <cell r="B180" t="str">
            <v>Hướng dẫn dinh dưỡng cho trẻ</v>
          </cell>
          <cell r="C180" t="str">
            <v>Tờ</v>
          </cell>
          <cell r="D180" t="str">
            <v>21x30cm</v>
          </cell>
          <cell r="E180" t="str">
            <v xml:space="preserve">Giấy Couche định lượng 120gsm. In 04 màu (theo yêu cầu của Bệnh viện), 2 mặt, bóng, sáng </v>
          </cell>
          <cell r="F180">
            <v>1200</v>
          </cell>
          <cell r="G180">
            <v>1820</v>
          </cell>
          <cell r="H180">
            <v>2184000</v>
          </cell>
        </row>
        <row r="181">
          <cell r="B181" t="str">
            <v xml:space="preserve">Tờ rơi tư vấn chế độ ăn </v>
          </cell>
          <cell r="C181" t="str">
            <v>Tờ</v>
          </cell>
          <cell r="D181" t="str">
            <v>21x30cm</v>
          </cell>
          <cell r="E181" t="str">
            <v xml:space="preserve">Giấy Couche định lượng 120gsm. In 04 màu (theo yêu cầu của Bệnh viện), 2 mặt, bóng, sáng </v>
          </cell>
          <cell r="F181">
            <v>2000</v>
          </cell>
          <cell r="G181">
            <v>1820</v>
          </cell>
          <cell r="H181">
            <v>3640000</v>
          </cell>
        </row>
        <row r="182">
          <cell r="B182" t="str">
            <v>Phiếu giới thiệu các dịch vụ tại bệnh viện</v>
          </cell>
          <cell r="C182" t="str">
            <v>Tờ</v>
          </cell>
          <cell r="D182" t="str">
            <v>21x30cm</v>
          </cell>
          <cell r="E182" t="str">
            <v xml:space="preserve">Giấy Couche định lượng 120gsm. In 04 màu (theo yêu cầu của Bệnh viện), 2 mặt, bóng, sáng </v>
          </cell>
          <cell r="F182">
            <v>6000</v>
          </cell>
          <cell r="G182">
            <v>1820</v>
          </cell>
          <cell r="H182">
            <v>10920000</v>
          </cell>
        </row>
        <row r="183">
          <cell r="B183" t="str">
            <v>Tờ rơi Dinh dưỡng( làm thế nào  để phòng tránh suy dinh dưỡng thấp còi)</v>
          </cell>
          <cell r="C183" t="str">
            <v>Tờ</v>
          </cell>
          <cell r="D183" t="str">
            <v>21x30cm</v>
          </cell>
          <cell r="E183" t="str">
            <v xml:space="preserve">Giấy Couche định lượng 120gsm. In 04 màu (theo yêu cầu của Bệnh viện), 2 mặt, bóng, sáng </v>
          </cell>
          <cell r="F183">
            <v>1200</v>
          </cell>
          <cell r="G183">
            <v>1820</v>
          </cell>
          <cell r="H183">
            <v>2184000</v>
          </cell>
        </row>
        <row r="184">
          <cell r="B184" t="str">
            <v>Tờ rơi Dinh dưỡng( Những điều cần biết về bệnh béo phì)</v>
          </cell>
          <cell r="C184" t="str">
            <v>Tờ</v>
          </cell>
          <cell r="D184" t="str">
            <v>21x30cm</v>
          </cell>
          <cell r="E184" t="str">
            <v xml:space="preserve">Giấy Couche định lượng 120gsm. In 04 màu (theo yêu cầu của Bệnh viện), 2 mặt, bóng, sáng </v>
          </cell>
          <cell r="F184">
            <v>1200</v>
          </cell>
          <cell r="G184">
            <v>1820</v>
          </cell>
          <cell r="H184">
            <v>2184000</v>
          </cell>
        </row>
        <row r="185">
          <cell r="B185" t="str">
            <v>Tờ rơi Dinh dưỡng(Những điều cần biết khi cho trẻ ăn dặm)</v>
          </cell>
          <cell r="C185" t="str">
            <v>Tờ</v>
          </cell>
          <cell r="D185" t="str">
            <v>21x30cm</v>
          </cell>
          <cell r="E185" t="str">
            <v xml:space="preserve">Giấy Couche định lượng 120gsm. In 04 màu (theo yêu cầu của Bệnh viện), 2 mặt, bóng, sáng </v>
          </cell>
          <cell r="F185">
            <v>1200</v>
          </cell>
          <cell r="G185">
            <v>1820</v>
          </cell>
          <cell r="H185">
            <v>2184000</v>
          </cell>
        </row>
        <row r="186">
          <cell r="B186" t="str">
            <v>Tờ rơi Nội soi dạ dày</v>
          </cell>
          <cell r="C186" t="str">
            <v>Tờ</v>
          </cell>
          <cell r="D186" t="str">
            <v>21x30cm</v>
          </cell>
          <cell r="E186" t="str">
            <v xml:space="preserve">Giấy Couche định lượng 120gsm. In 04 màu (theo yêu cầu của Bệnh viện), 2 mặt, bóng, sáng </v>
          </cell>
          <cell r="F186">
            <v>200</v>
          </cell>
          <cell r="G186">
            <v>8260</v>
          </cell>
          <cell r="H186">
            <v>1652000</v>
          </cell>
        </row>
        <row r="187">
          <cell r="B187" t="str">
            <v>Tờ rơi Nội soi đại trạng</v>
          </cell>
          <cell r="C187" t="str">
            <v>Tờ</v>
          </cell>
          <cell r="D187" t="str">
            <v>21x30cm</v>
          </cell>
          <cell r="E187" t="str">
            <v xml:space="preserve">Giấy Couche định lượng 120gsm. In 04 màu (theo yêu cầu của Bệnh viện), 2 mặt, bóng, sáng </v>
          </cell>
          <cell r="F187">
            <v>100</v>
          </cell>
          <cell r="G187">
            <v>16500</v>
          </cell>
          <cell r="H187">
            <v>1650000</v>
          </cell>
        </row>
        <row r="188">
          <cell r="B188" t="str">
            <v xml:space="preserve">Tờ rơi Thiểu năng tuyến giáp bẩm sinh </v>
          </cell>
          <cell r="C188" t="str">
            <v>Tờ</v>
          </cell>
          <cell r="D188" t="str">
            <v>21x30cm</v>
          </cell>
          <cell r="E188" t="str">
            <v xml:space="preserve">Giấy Couche định lượng 120gsm. In 04 màu (theo yêu cầu của Bệnh viện), 2 mặt, bóng, sáng </v>
          </cell>
          <cell r="F188">
            <v>1000</v>
          </cell>
          <cell r="G188">
            <v>1820</v>
          </cell>
          <cell r="H188">
            <v>1820000</v>
          </cell>
        </row>
        <row r="189">
          <cell r="B189" t="str">
            <v>Tờ rơi Thông tin tham vấn xử trí co giật tại nhà</v>
          </cell>
          <cell r="C189" t="str">
            <v>Tờ</v>
          </cell>
          <cell r="D189" t="str">
            <v>21x30cm</v>
          </cell>
          <cell r="E189" t="str">
            <v xml:space="preserve">Giấy Couche định lượng 120gsm. In 04 màu (theo yêu cầu của Bệnh viện), 2 mặt, bóng, sáng </v>
          </cell>
          <cell r="F189">
            <v>300</v>
          </cell>
          <cell r="G189">
            <v>6020</v>
          </cell>
          <cell r="H189">
            <v>1806000</v>
          </cell>
        </row>
        <row r="190">
          <cell r="B190" t="str">
            <v>Tờ rơi Tiêm chủng</v>
          </cell>
          <cell r="C190" t="str">
            <v>Tờ</v>
          </cell>
          <cell r="D190" t="str">
            <v>15x21cm</v>
          </cell>
          <cell r="E190" t="str">
            <v xml:space="preserve">Giấy Couche định lượng 120gsm. In 04 màu (theo yêu cầu của Bệnh viện), 2 mặt, bóng, sáng </v>
          </cell>
          <cell r="F190">
            <v>4000</v>
          </cell>
          <cell r="G190">
            <v>660</v>
          </cell>
          <cell r="H190">
            <v>2640000</v>
          </cell>
        </row>
        <row r="191">
          <cell r="F191">
            <v>1073272</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3"/>
  <sheetViews>
    <sheetView tabSelected="1" topLeftCell="A169" zoomScaleNormal="100" workbookViewId="0">
      <selection activeCell="D182" sqref="D182"/>
    </sheetView>
  </sheetViews>
  <sheetFormatPr defaultRowHeight="15.75"/>
  <cols>
    <col min="1" max="1" width="5" style="175" customWidth="1"/>
    <col min="2" max="2" width="42.140625" style="178" customWidth="1"/>
    <col min="3" max="3" width="5.28515625" style="179" customWidth="1"/>
    <col min="4" max="4" width="9.140625" style="179" customWidth="1"/>
    <col min="5" max="5" width="26.42578125" style="180" customWidth="1"/>
    <col min="6" max="6" width="9.140625" style="180" customWidth="1"/>
    <col min="7" max="7" width="0" style="175" hidden="1" customWidth="1"/>
    <col min="8" max="8" width="12.7109375" style="180" bestFit="1" customWidth="1"/>
    <col min="9" max="16384" width="9.140625" style="175"/>
  </cols>
  <sheetData>
    <row r="1" spans="1:9" s="173" customFormat="1" ht="16.5" hidden="1" customHeight="1">
      <c r="A1" s="196" t="s">
        <v>394</v>
      </c>
      <c r="B1" s="196"/>
      <c r="C1" s="196"/>
      <c r="D1" s="196"/>
      <c r="E1" s="196"/>
      <c r="F1" s="190" t="s">
        <v>368</v>
      </c>
      <c r="H1" s="192"/>
    </row>
    <row r="2" spans="1:9" s="174" customFormat="1" ht="18.75" hidden="1" customHeight="1">
      <c r="A2" s="197" t="s">
        <v>396</v>
      </c>
      <c r="B2" s="197"/>
      <c r="C2" s="197"/>
      <c r="D2" s="197"/>
      <c r="E2" s="197"/>
      <c r="F2" s="182" t="s">
        <v>395</v>
      </c>
      <c r="H2" s="193"/>
    </row>
    <row r="3" spans="1:9" ht="24.75" customHeight="1">
      <c r="A3" s="200" t="s">
        <v>397</v>
      </c>
      <c r="B3" s="200"/>
      <c r="C3" s="200"/>
      <c r="D3" s="200"/>
      <c r="E3" s="200"/>
      <c r="F3" s="200"/>
    </row>
    <row r="4" spans="1:9" s="174" customFormat="1" ht="30" customHeight="1">
      <c r="A4" s="201" t="s">
        <v>398</v>
      </c>
      <c r="B4" s="200"/>
      <c r="C4" s="200"/>
      <c r="D4" s="200"/>
      <c r="E4" s="200"/>
      <c r="F4" s="200"/>
      <c r="H4" s="193"/>
    </row>
    <row r="5" spans="1:9" s="174" customFormat="1" ht="20.25" customHeight="1">
      <c r="A5" s="202" t="s">
        <v>404</v>
      </c>
      <c r="B5" s="202"/>
      <c r="C5" s="202"/>
      <c r="D5" s="202"/>
      <c r="E5" s="202"/>
      <c r="F5" s="202"/>
      <c r="H5" s="193"/>
    </row>
    <row r="6" spans="1:9" s="174" customFormat="1" ht="20.25" customHeight="1">
      <c r="A6" s="189"/>
      <c r="B6" s="189"/>
      <c r="C6" s="189"/>
      <c r="D6" s="189"/>
      <c r="E6" s="189"/>
      <c r="F6" s="189"/>
      <c r="H6" s="193"/>
    </row>
    <row r="7" spans="1:9" ht="15.75" customHeight="1">
      <c r="A7" s="198" t="s">
        <v>226</v>
      </c>
      <c r="B7" s="198" t="s">
        <v>116</v>
      </c>
      <c r="C7" s="198" t="s">
        <v>117</v>
      </c>
      <c r="D7" s="198" t="s">
        <v>225</v>
      </c>
      <c r="E7" s="199" t="s">
        <v>369</v>
      </c>
      <c r="F7" s="199" t="s">
        <v>224</v>
      </c>
    </row>
    <row r="8" spans="1:9" s="174" customFormat="1" ht="37.5" customHeight="1">
      <c r="A8" s="198"/>
      <c r="B8" s="198"/>
      <c r="C8" s="198"/>
      <c r="D8" s="198"/>
      <c r="E8" s="199"/>
      <c r="F8" s="199"/>
      <c r="H8" s="193"/>
    </row>
    <row r="9" spans="1:9" s="174" customFormat="1">
      <c r="A9" s="198"/>
      <c r="B9" s="198"/>
      <c r="C9" s="198"/>
      <c r="D9" s="198"/>
      <c r="E9" s="199"/>
      <c r="F9" s="199"/>
      <c r="H9" s="193"/>
    </row>
    <row r="10" spans="1:9" ht="30">
      <c r="A10" s="172">
        <v>1</v>
      </c>
      <c r="B10" s="170" t="s">
        <v>270</v>
      </c>
      <c r="C10" s="172" t="s">
        <v>1</v>
      </c>
      <c r="D10" s="172" t="s">
        <v>118</v>
      </c>
      <c r="E10" s="195" t="s">
        <v>380</v>
      </c>
      <c r="F10" s="171">
        <v>375</v>
      </c>
      <c r="I10" s="194"/>
    </row>
    <row r="11" spans="1:9" ht="30">
      <c r="A11" s="172">
        <v>2</v>
      </c>
      <c r="B11" s="170" t="s">
        <v>271</v>
      </c>
      <c r="C11" s="172" t="s">
        <v>1</v>
      </c>
      <c r="D11" s="172" t="s">
        <v>118</v>
      </c>
      <c r="E11" s="195" t="s">
        <v>370</v>
      </c>
      <c r="F11" s="171">
        <v>6000</v>
      </c>
      <c r="I11" s="194"/>
    </row>
    <row r="12" spans="1:9" ht="30">
      <c r="A12" s="172">
        <v>3</v>
      </c>
      <c r="B12" s="168" t="s">
        <v>91</v>
      </c>
      <c r="C12" s="172" t="s">
        <v>1</v>
      </c>
      <c r="D12" s="172" t="s">
        <v>118</v>
      </c>
      <c r="E12" s="195" t="s">
        <v>371</v>
      </c>
      <c r="F12" s="171">
        <v>4500</v>
      </c>
      <c r="I12" s="194"/>
    </row>
    <row r="13" spans="1:9" ht="30">
      <c r="A13" s="172">
        <v>4</v>
      </c>
      <c r="B13" s="168" t="s">
        <v>84</v>
      </c>
      <c r="C13" s="172" t="s">
        <v>1</v>
      </c>
      <c r="D13" s="172" t="s">
        <v>118</v>
      </c>
      <c r="E13" s="195" t="s">
        <v>371</v>
      </c>
      <c r="F13" s="171">
        <v>432</v>
      </c>
      <c r="I13" s="194"/>
    </row>
    <row r="14" spans="1:9" ht="30">
      <c r="A14" s="172">
        <v>5</v>
      </c>
      <c r="B14" s="168" t="s">
        <v>0</v>
      </c>
      <c r="C14" s="172" t="s">
        <v>1</v>
      </c>
      <c r="D14" s="172" t="s">
        <v>118</v>
      </c>
      <c r="E14" s="195" t="s">
        <v>370</v>
      </c>
      <c r="F14" s="171">
        <v>10000</v>
      </c>
      <c r="I14" s="194"/>
    </row>
    <row r="15" spans="1:9" ht="30">
      <c r="A15" s="172">
        <v>6</v>
      </c>
      <c r="B15" s="168" t="s">
        <v>274</v>
      </c>
      <c r="C15" s="172" t="s">
        <v>1</v>
      </c>
      <c r="D15" s="172" t="s">
        <v>118</v>
      </c>
      <c r="E15" s="195" t="s">
        <v>371</v>
      </c>
      <c r="F15" s="171">
        <v>1500</v>
      </c>
      <c r="I15" s="194"/>
    </row>
    <row r="16" spans="1:9" ht="30">
      <c r="A16" s="172">
        <v>7</v>
      </c>
      <c r="B16" s="168" t="s">
        <v>210</v>
      </c>
      <c r="C16" s="172" t="s">
        <v>1</v>
      </c>
      <c r="D16" s="172" t="s">
        <v>118</v>
      </c>
      <c r="E16" s="195" t="s">
        <v>371</v>
      </c>
      <c r="F16" s="171">
        <v>450</v>
      </c>
      <c r="I16" s="194"/>
    </row>
    <row r="17" spans="1:9" ht="30">
      <c r="A17" s="172">
        <v>8</v>
      </c>
      <c r="B17" s="168" t="s">
        <v>161</v>
      </c>
      <c r="C17" s="172" t="s">
        <v>1</v>
      </c>
      <c r="D17" s="172" t="s">
        <v>51</v>
      </c>
      <c r="E17" s="195" t="s">
        <v>371</v>
      </c>
      <c r="F17" s="171">
        <v>10000</v>
      </c>
      <c r="I17" s="194"/>
    </row>
    <row r="18" spans="1:9" ht="30">
      <c r="A18" s="172">
        <v>9</v>
      </c>
      <c r="B18" s="168" t="s">
        <v>2</v>
      </c>
      <c r="C18" s="172" t="s">
        <v>1</v>
      </c>
      <c r="D18" s="172" t="s">
        <v>51</v>
      </c>
      <c r="E18" s="195" t="s">
        <v>370</v>
      </c>
      <c r="F18" s="171">
        <v>20000</v>
      </c>
      <c r="I18" s="194"/>
    </row>
    <row r="19" spans="1:9" ht="30">
      <c r="A19" s="172">
        <v>10</v>
      </c>
      <c r="B19" s="168" t="s">
        <v>171</v>
      </c>
      <c r="C19" s="172" t="s">
        <v>1</v>
      </c>
      <c r="D19" s="172" t="s">
        <v>118</v>
      </c>
      <c r="E19" s="195" t="s">
        <v>370</v>
      </c>
      <c r="F19" s="171">
        <v>300</v>
      </c>
      <c r="I19" s="194"/>
    </row>
    <row r="20" spans="1:9" ht="30">
      <c r="A20" s="172">
        <v>11</v>
      </c>
      <c r="B20" s="170" t="s">
        <v>212</v>
      </c>
      <c r="C20" s="172" t="s">
        <v>1</v>
      </c>
      <c r="D20" s="172" t="s">
        <v>118</v>
      </c>
      <c r="E20" s="195" t="s">
        <v>370</v>
      </c>
      <c r="F20" s="171">
        <v>150</v>
      </c>
      <c r="I20" s="194"/>
    </row>
    <row r="21" spans="1:9" ht="30">
      <c r="A21" s="172">
        <v>12</v>
      </c>
      <c r="B21" s="168" t="s">
        <v>275</v>
      </c>
      <c r="C21" s="172" t="s">
        <v>1</v>
      </c>
      <c r="D21" s="172" t="s">
        <v>118</v>
      </c>
      <c r="E21" s="195" t="s">
        <v>371</v>
      </c>
      <c r="F21" s="171">
        <v>40225</v>
      </c>
      <c r="I21" s="194"/>
    </row>
    <row r="22" spans="1:9" ht="30">
      <c r="A22" s="172">
        <v>13</v>
      </c>
      <c r="B22" s="168" t="s">
        <v>276</v>
      </c>
      <c r="C22" s="172" t="s">
        <v>1</v>
      </c>
      <c r="D22" s="172" t="s">
        <v>118</v>
      </c>
      <c r="E22" s="195" t="s">
        <v>371</v>
      </c>
      <c r="F22" s="171">
        <v>3750</v>
      </c>
      <c r="I22" s="194"/>
    </row>
    <row r="23" spans="1:9" ht="30">
      <c r="A23" s="172">
        <v>14</v>
      </c>
      <c r="B23" s="170" t="s">
        <v>3</v>
      </c>
      <c r="C23" s="172" t="s">
        <v>1</v>
      </c>
      <c r="D23" s="172" t="s">
        <v>52</v>
      </c>
      <c r="E23" s="195" t="s">
        <v>371</v>
      </c>
      <c r="F23" s="171">
        <v>200</v>
      </c>
      <c r="I23" s="194"/>
    </row>
    <row r="24" spans="1:9" ht="30">
      <c r="A24" s="172">
        <v>15</v>
      </c>
      <c r="B24" s="170" t="s">
        <v>4</v>
      </c>
      <c r="C24" s="172" t="s">
        <v>1</v>
      </c>
      <c r="D24" s="172" t="s">
        <v>52</v>
      </c>
      <c r="E24" s="195" t="s">
        <v>371</v>
      </c>
      <c r="F24" s="171">
        <v>2625</v>
      </c>
      <c r="I24" s="194"/>
    </row>
    <row r="25" spans="1:9" ht="30">
      <c r="A25" s="172">
        <v>16</v>
      </c>
      <c r="B25" s="168" t="s">
        <v>5</v>
      </c>
      <c r="C25" s="172" t="s">
        <v>1</v>
      </c>
      <c r="D25" s="172" t="s">
        <v>52</v>
      </c>
      <c r="E25" s="195" t="s">
        <v>371</v>
      </c>
      <c r="F25" s="171">
        <v>10125</v>
      </c>
      <c r="I25" s="194"/>
    </row>
    <row r="26" spans="1:9" ht="30">
      <c r="A26" s="172">
        <v>17</v>
      </c>
      <c r="B26" s="168" t="s">
        <v>6</v>
      </c>
      <c r="C26" s="172" t="s">
        <v>1</v>
      </c>
      <c r="D26" s="172" t="s">
        <v>52</v>
      </c>
      <c r="E26" s="195" t="s">
        <v>371</v>
      </c>
      <c r="F26" s="171">
        <v>1125</v>
      </c>
      <c r="I26" s="194"/>
    </row>
    <row r="27" spans="1:9" ht="30">
      <c r="A27" s="172">
        <v>18</v>
      </c>
      <c r="B27" s="170" t="s">
        <v>190</v>
      </c>
      <c r="C27" s="172" t="s">
        <v>1</v>
      </c>
      <c r="D27" s="172" t="s">
        <v>118</v>
      </c>
      <c r="E27" s="195" t="s">
        <v>371</v>
      </c>
      <c r="F27" s="171">
        <v>750</v>
      </c>
      <c r="I27" s="194"/>
    </row>
    <row r="28" spans="1:9" ht="30">
      <c r="A28" s="172">
        <v>19</v>
      </c>
      <c r="B28" s="168" t="s">
        <v>7</v>
      </c>
      <c r="C28" s="172" t="s">
        <v>1</v>
      </c>
      <c r="D28" s="172" t="s">
        <v>52</v>
      </c>
      <c r="E28" s="195" t="s">
        <v>371</v>
      </c>
      <c r="F28" s="171">
        <v>1500</v>
      </c>
      <c r="I28" s="194"/>
    </row>
    <row r="29" spans="1:9" ht="30">
      <c r="A29" s="172">
        <v>20</v>
      </c>
      <c r="B29" s="168" t="s">
        <v>36</v>
      </c>
      <c r="C29" s="172" t="s">
        <v>1</v>
      </c>
      <c r="D29" s="172" t="s">
        <v>52</v>
      </c>
      <c r="E29" s="195" t="s">
        <v>371</v>
      </c>
      <c r="F29" s="171">
        <v>525</v>
      </c>
      <c r="I29" s="194"/>
    </row>
    <row r="30" spans="1:9" ht="30">
      <c r="A30" s="172">
        <v>21</v>
      </c>
      <c r="B30" s="168" t="s">
        <v>8</v>
      </c>
      <c r="C30" s="172" t="s">
        <v>1</v>
      </c>
      <c r="D30" s="172" t="s">
        <v>52</v>
      </c>
      <c r="E30" s="195" t="s">
        <v>371</v>
      </c>
      <c r="F30" s="171">
        <v>10500</v>
      </c>
      <c r="I30" s="194"/>
    </row>
    <row r="31" spans="1:9" ht="30">
      <c r="A31" s="172">
        <v>22</v>
      </c>
      <c r="B31" s="168" t="s">
        <v>9</v>
      </c>
      <c r="C31" s="172" t="s">
        <v>1</v>
      </c>
      <c r="D31" s="172" t="s">
        <v>52</v>
      </c>
      <c r="E31" s="195" t="s">
        <v>371</v>
      </c>
      <c r="F31" s="171">
        <v>2250</v>
      </c>
      <c r="I31" s="194"/>
    </row>
    <row r="32" spans="1:9" ht="30">
      <c r="A32" s="172">
        <v>23</v>
      </c>
      <c r="B32" s="168" t="s">
        <v>279</v>
      </c>
      <c r="C32" s="172" t="s">
        <v>1</v>
      </c>
      <c r="D32" s="172" t="s">
        <v>52</v>
      </c>
      <c r="E32" s="195" t="s">
        <v>371</v>
      </c>
      <c r="F32" s="171">
        <v>525</v>
      </c>
      <c r="I32" s="194"/>
    </row>
    <row r="33" spans="1:9" ht="30">
      <c r="A33" s="172">
        <v>24</v>
      </c>
      <c r="B33" s="168" t="s">
        <v>10</v>
      </c>
      <c r="C33" s="172" t="s">
        <v>1</v>
      </c>
      <c r="D33" s="172" t="s">
        <v>52</v>
      </c>
      <c r="E33" s="195" t="s">
        <v>371</v>
      </c>
      <c r="F33" s="171">
        <v>750</v>
      </c>
      <c r="I33" s="194"/>
    </row>
    <row r="34" spans="1:9" ht="45">
      <c r="A34" s="172">
        <v>25</v>
      </c>
      <c r="B34" s="168" t="s">
        <v>114</v>
      </c>
      <c r="C34" s="172" t="s">
        <v>11</v>
      </c>
      <c r="D34" s="172" t="s">
        <v>118</v>
      </c>
      <c r="E34" s="181" t="s">
        <v>381</v>
      </c>
      <c r="F34" s="171">
        <v>1800</v>
      </c>
      <c r="I34" s="194"/>
    </row>
    <row r="35" spans="1:9" ht="45">
      <c r="A35" s="172">
        <v>26</v>
      </c>
      <c r="B35" s="168" t="s">
        <v>113</v>
      </c>
      <c r="C35" s="172" t="s">
        <v>11</v>
      </c>
      <c r="D35" s="172" t="s">
        <v>403</v>
      </c>
      <c r="E35" s="181" t="s">
        <v>386</v>
      </c>
      <c r="F35" s="171">
        <v>10000</v>
      </c>
      <c r="I35" s="194"/>
    </row>
    <row r="36" spans="1:9" ht="45">
      <c r="A36" s="172">
        <v>27</v>
      </c>
      <c r="B36" s="170" t="s">
        <v>350</v>
      </c>
      <c r="C36" s="172" t="s">
        <v>221</v>
      </c>
      <c r="D36" s="172" t="s">
        <v>366</v>
      </c>
      <c r="E36" s="195" t="s">
        <v>382</v>
      </c>
      <c r="F36" s="171">
        <v>1000</v>
      </c>
      <c r="I36" s="194"/>
    </row>
    <row r="37" spans="1:9" ht="45">
      <c r="A37" s="172">
        <v>28</v>
      </c>
      <c r="B37" s="170" t="s">
        <v>353</v>
      </c>
      <c r="C37" s="172" t="s">
        <v>11</v>
      </c>
      <c r="D37" s="172" t="s">
        <v>222</v>
      </c>
      <c r="E37" s="195" t="s">
        <v>383</v>
      </c>
      <c r="F37" s="171">
        <v>3000</v>
      </c>
      <c r="I37" s="194"/>
    </row>
    <row r="38" spans="1:9" ht="45">
      <c r="A38" s="172">
        <v>29</v>
      </c>
      <c r="B38" s="170" t="s">
        <v>347</v>
      </c>
      <c r="C38" s="172" t="s">
        <v>221</v>
      </c>
      <c r="D38" s="172" t="s">
        <v>367</v>
      </c>
      <c r="E38" s="195" t="s">
        <v>383</v>
      </c>
      <c r="F38" s="171">
        <v>1000</v>
      </c>
      <c r="I38" s="194"/>
    </row>
    <row r="39" spans="1:9" ht="74.25" customHeight="1">
      <c r="A39" s="172">
        <v>30</v>
      </c>
      <c r="B39" s="168" t="s">
        <v>387</v>
      </c>
      <c r="C39" s="172" t="s">
        <v>11</v>
      </c>
      <c r="D39" s="172" t="s">
        <v>52</v>
      </c>
      <c r="E39" s="181" t="s">
        <v>390</v>
      </c>
      <c r="F39" s="171">
        <v>500</v>
      </c>
      <c r="I39" s="194"/>
    </row>
    <row r="40" spans="1:9" ht="76.5" customHeight="1">
      <c r="A40" s="172">
        <v>31</v>
      </c>
      <c r="B40" s="168" t="s">
        <v>388</v>
      </c>
      <c r="C40" s="172" t="s">
        <v>11</v>
      </c>
      <c r="D40" s="172" t="s">
        <v>52</v>
      </c>
      <c r="E40" s="181" t="s">
        <v>390</v>
      </c>
      <c r="F40" s="171">
        <v>500</v>
      </c>
      <c r="I40" s="194"/>
    </row>
    <row r="41" spans="1:9" ht="82.5" customHeight="1">
      <c r="A41" s="172">
        <v>32</v>
      </c>
      <c r="B41" s="168" t="s">
        <v>389</v>
      </c>
      <c r="C41" s="172" t="s">
        <v>11</v>
      </c>
      <c r="D41" s="172" t="s">
        <v>52</v>
      </c>
      <c r="E41" s="181" t="s">
        <v>390</v>
      </c>
      <c r="F41" s="171">
        <v>15000</v>
      </c>
      <c r="I41" s="194"/>
    </row>
    <row r="42" spans="1:9" ht="30">
      <c r="A42" s="172">
        <v>33</v>
      </c>
      <c r="B42" s="170" t="s">
        <v>88</v>
      </c>
      <c r="C42" s="172" t="s">
        <v>79</v>
      </c>
      <c r="D42" s="172" t="s">
        <v>118</v>
      </c>
      <c r="E42" s="195" t="s">
        <v>371</v>
      </c>
      <c r="F42" s="171">
        <v>3200</v>
      </c>
      <c r="I42" s="194"/>
    </row>
    <row r="43" spans="1:9" ht="30">
      <c r="A43" s="172">
        <v>34</v>
      </c>
      <c r="B43" s="168" t="s">
        <v>143</v>
      </c>
      <c r="C43" s="172" t="s">
        <v>1</v>
      </c>
      <c r="D43" s="172" t="s">
        <v>118</v>
      </c>
      <c r="E43" s="195" t="s">
        <v>370</v>
      </c>
      <c r="F43" s="171">
        <v>8250</v>
      </c>
      <c r="I43" s="194"/>
    </row>
    <row r="44" spans="1:9" ht="30">
      <c r="A44" s="172">
        <v>35</v>
      </c>
      <c r="B44" s="168" t="s">
        <v>284</v>
      </c>
      <c r="C44" s="172" t="s">
        <v>1</v>
      </c>
      <c r="D44" s="172" t="s">
        <v>118</v>
      </c>
      <c r="E44" s="195" t="s">
        <v>371</v>
      </c>
      <c r="F44" s="171">
        <v>500</v>
      </c>
      <c r="I44" s="194"/>
    </row>
    <row r="45" spans="1:9" ht="30">
      <c r="A45" s="172">
        <v>36</v>
      </c>
      <c r="B45" s="168" t="s">
        <v>115</v>
      </c>
      <c r="C45" s="172" t="s">
        <v>1</v>
      </c>
      <c r="D45" s="172" t="s">
        <v>118</v>
      </c>
      <c r="E45" s="195" t="s">
        <v>371</v>
      </c>
      <c r="F45" s="171">
        <v>1700</v>
      </c>
      <c r="I45" s="194"/>
    </row>
    <row r="46" spans="1:9" ht="30">
      <c r="A46" s="172">
        <v>37</v>
      </c>
      <c r="B46" s="168" t="s">
        <v>81</v>
      </c>
      <c r="C46" s="172" t="s">
        <v>1</v>
      </c>
      <c r="D46" s="172" t="s">
        <v>118</v>
      </c>
      <c r="E46" s="195" t="s">
        <v>370</v>
      </c>
      <c r="F46" s="171">
        <v>500</v>
      </c>
      <c r="I46" s="194"/>
    </row>
    <row r="47" spans="1:9" ht="30">
      <c r="A47" s="172">
        <v>38</v>
      </c>
      <c r="B47" s="168" t="s">
        <v>138</v>
      </c>
      <c r="C47" s="172" t="s">
        <v>1</v>
      </c>
      <c r="D47" s="172" t="s">
        <v>118</v>
      </c>
      <c r="E47" s="195" t="s">
        <v>370</v>
      </c>
      <c r="F47" s="171">
        <v>15000</v>
      </c>
      <c r="I47" s="194"/>
    </row>
    <row r="48" spans="1:9" ht="30">
      <c r="A48" s="172">
        <v>39</v>
      </c>
      <c r="B48" s="168" t="s">
        <v>191</v>
      </c>
      <c r="C48" s="172" t="s">
        <v>1</v>
      </c>
      <c r="D48" s="172" t="s">
        <v>118</v>
      </c>
      <c r="E48" s="195" t="s">
        <v>370</v>
      </c>
      <c r="F48" s="171">
        <v>1000</v>
      </c>
      <c r="I48" s="194"/>
    </row>
    <row r="49" spans="1:9" ht="30">
      <c r="A49" s="172">
        <v>40</v>
      </c>
      <c r="B49" s="170" t="s">
        <v>172</v>
      </c>
      <c r="C49" s="172" t="s">
        <v>1</v>
      </c>
      <c r="D49" s="172" t="s">
        <v>118</v>
      </c>
      <c r="E49" s="195" t="s">
        <v>370</v>
      </c>
      <c r="F49" s="171">
        <v>25000</v>
      </c>
      <c r="I49" s="194"/>
    </row>
    <row r="50" spans="1:9" ht="48.75" customHeight="1">
      <c r="A50" s="172">
        <v>41</v>
      </c>
      <c r="B50" s="170" t="s">
        <v>288</v>
      </c>
      <c r="C50" s="172" t="s">
        <v>1</v>
      </c>
      <c r="D50" s="172" t="s">
        <v>227</v>
      </c>
      <c r="E50" s="195" t="s">
        <v>372</v>
      </c>
      <c r="F50" s="171">
        <v>3750</v>
      </c>
      <c r="I50" s="194"/>
    </row>
    <row r="51" spans="1:9" ht="30">
      <c r="A51" s="172">
        <v>42</v>
      </c>
      <c r="B51" s="170" t="s">
        <v>141</v>
      </c>
      <c r="C51" s="172" t="s">
        <v>1</v>
      </c>
      <c r="D51" s="172" t="s">
        <v>80</v>
      </c>
      <c r="E51" s="195" t="s">
        <v>371</v>
      </c>
      <c r="F51" s="171">
        <v>225</v>
      </c>
      <c r="I51" s="194"/>
    </row>
    <row r="52" spans="1:9" ht="30">
      <c r="A52" s="172">
        <v>43</v>
      </c>
      <c r="B52" s="170" t="s">
        <v>289</v>
      </c>
      <c r="C52" s="172" t="s">
        <v>1</v>
      </c>
      <c r="D52" s="172" t="s">
        <v>118</v>
      </c>
      <c r="E52" s="195" t="s">
        <v>371</v>
      </c>
      <c r="F52" s="171">
        <v>150</v>
      </c>
      <c r="I52" s="194"/>
    </row>
    <row r="53" spans="1:9" ht="30">
      <c r="A53" s="172">
        <v>44</v>
      </c>
      <c r="B53" s="170" t="s">
        <v>189</v>
      </c>
      <c r="C53" s="172" t="s">
        <v>1</v>
      </c>
      <c r="D53" s="172" t="s">
        <v>118</v>
      </c>
      <c r="E53" s="195" t="s">
        <v>370</v>
      </c>
      <c r="F53" s="171">
        <v>750</v>
      </c>
      <c r="I53" s="194"/>
    </row>
    <row r="54" spans="1:9" ht="30">
      <c r="A54" s="172">
        <v>45</v>
      </c>
      <c r="B54" s="170" t="s">
        <v>203</v>
      </c>
      <c r="C54" s="172" t="s">
        <v>1</v>
      </c>
      <c r="D54" s="172" t="s">
        <v>118</v>
      </c>
      <c r="E54" s="195" t="s">
        <v>370</v>
      </c>
      <c r="F54" s="171">
        <v>900</v>
      </c>
      <c r="I54" s="194"/>
    </row>
    <row r="55" spans="1:9" ht="30">
      <c r="A55" s="172">
        <v>46</v>
      </c>
      <c r="B55" s="170" t="s">
        <v>187</v>
      </c>
      <c r="C55" s="172" t="s">
        <v>1</v>
      </c>
      <c r="D55" s="172" t="s">
        <v>118</v>
      </c>
      <c r="E55" s="195" t="s">
        <v>370</v>
      </c>
      <c r="F55" s="171">
        <v>1000</v>
      </c>
      <c r="I55" s="194"/>
    </row>
    <row r="56" spans="1:9" ht="30">
      <c r="A56" s="172">
        <v>47</v>
      </c>
      <c r="B56" s="170" t="s">
        <v>345</v>
      </c>
      <c r="C56" s="172" t="s">
        <v>1</v>
      </c>
      <c r="D56" s="172" t="s">
        <v>118</v>
      </c>
      <c r="E56" s="195" t="s">
        <v>370</v>
      </c>
      <c r="F56" s="171">
        <v>1500</v>
      </c>
      <c r="I56" s="194"/>
    </row>
    <row r="57" spans="1:9" ht="30">
      <c r="A57" s="172">
        <v>48</v>
      </c>
      <c r="B57" s="170" t="s">
        <v>290</v>
      </c>
      <c r="C57" s="172" t="s">
        <v>1</v>
      </c>
      <c r="D57" s="172" t="s">
        <v>118</v>
      </c>
      <c r="E57" s="195" t="s">
        <v>371</v>
      </c>
      <c r="F57" s="171">
        <v>500</v>
      </c>
      <c r="I57" s="194"/>
    </row>
    <row r="58" spans="1:9" ht="30">
      <c r="A58" s="172">
        <v>49</v>
      </c>
      <c r="B58" s="170" t="s">
        <v>356</v>
      </c>
      <c r="C58" s="172" t="s">
        <v>12</v>
      </c>
      <c r="D58" s="172" t="s">
        <v>118</v>
      </c>
      <c r="E58" s="195" t="s">
        <v>371</v>
      </c>
      <c r="F58" s="171">
        <v>10</v>
      </c>
      <c r="I58" s="194"/>
    </row>
    <row r="59" spans="1:9" ht="30">
      <c r="A59" s="172">
        <v>50</v>
      </c>
      <c r="B59" s="170" t="s">
        <v>127</v>
      </c>
      <c r="C59" s="172" t="s">
        <v>1</v>
      </c>
      <c r="D59" s="172" t="s">
        <v>118</v>
      </c>
      <c r="E59" s="195" t="s">
        <v>371</v>
      </c>
      <c r="F59" s="171">
        <v>240</v>
      </c>
      <c r="I59" s="194"/>
    </row>
    <row r="60" spans="1:9" ht="30">
      <c r="A60" s="172">
        <v>51</v>
      </c>
      <c r="B60" s="170" t="s">
        <v>46</v>
      </c>
      <c r="C60" s="172" t="s">
        <v>12</v>
      </c>
      <c r="D60" s="172" t="s">
        <v>82</v>
      </c>
      <c r="E60" s="195" t="s">
        <v>371</v>
      </c>
      <c r="F60" s="171">
        <v>500</v>
      </c>
      <c r="I60" s="194"/>
    </row>
    <row r="61" spans="1:9" ht="30">
      <c r="A61" s="172">
        <v>52</v>
      </c>
      <c r="B61" s="168" t="s">
        <v>293</v>
      </c>
      <c r="C61" s="172" t="s">
        <v>1</v>
      </c>
      <c r="D61" s="172" t="s">
        <v>118</v>
      </c>
      <c r="E61" s="195" t="s">
        <v>371</v>
      </c>
      <c r="F61" s="171">
        <v>300</v>
      </c>
      <c r="I61" s="194"/>
    </row>
    <row r="62" spans="1:9" ht="30">
      <c r="A62" s="172">
        <v>53</v>
      </c>
      <c r="B62" s="168" t="s">
        <v>93</v>
      </c>
      <c r="C62" s="172" t="s">
        <v>1</v>
      </c>
      <c r="D62" s="172" t="s">
        <v>118</v>
      </c>
      <c r="E62" s="195" t="s">
        <v>371</v>
      </c>
      <c r="F62" s="171">
        <v>80975</v>
      </c>
      <c r="I62" s="194"/>
    </row>
    <row r="63" spans="1:9" ht="30">
      <c r="A63" s="172">
        <v>54</v>
      </c>
      <c r="B63" s="168" t="s">
        <v>128</v>
      </c>
      <c r="C63" s="172" t="s">
        <v>1</v>
      </c>
      <c r="D63" s="172" t="s">
        <v>118</v>
      </c>
      <c r="E63" s="195" t="s">
        <v>371</v>
      </c>
      <c r="F63" s="171">
        <v>15000</v>
      </c>
      <c r="I63" s="194"/>
    </row>
    <row r="64" spans="1:9" ht="30">
      <c r="A64" s="172">
        <v>55</v>
      </c>
      <c r="B64" s="168" t="s">
        <v>294</v>
      </c>
      <c r="C64" s="172" t="s">
        <v>1</v>
      </c>
      <c r="D64" s="172" t="s">
        <v>80</v>
      </c>
      <c r="E64" s="195" t="s">
        <v>371</v>
      </c>
      <c r="F64" s="171">
        <v>3750</v>
      </c>
      <c r="I64" s="194"/>
    </row>
    <row r="65" spans="1:9" ht="30">
      <c r="A65" s="172">
        <v>56</v>
      </c>
      <c r="B65" s="170" t="s">
        <v>163</v>
      </c>
      <c r="C65" s="172" t="s">
        <v>1</v>
      </c>
      <c r="D65" s="172" t="s">
        <v>118</v>
      </c>
      <c r="E65" s="195" t="s">
        <v>371</v>
      </c>
      <c r="F65" s="171">
        <v>375</v>
      </c>
      <c r="I65" s="194"/>
    </row>
    <row r="66" spans="1:9" ht="30">
      <c r="A66" s="172">
        <v>57</v>
      </c>
      <c r="B66" s="170" t="s">
        <v>14</v>
      </c>
      <c r="C66" s="172" t="s">
        <v>1</v>
      </c>
      <c r="D66" s="172" t="s">
        <v>118</v>
      </c>
      <c r="E66" s="195" t="s">
        <v>371</v>
      </c>
      <c r="F66" s="171">
        <v>750</v>
      </c>
      <c r="I66" s="194"/>
    </row>
    <row r="67" spans="1:9" ht="30">
      <c r="A67" s="172">
        <v>58</v>
      </c>
      <c r="B67" s="168" t="s">
        <v>129</v>
      </c>
      <c r="C67" s="172" t="s">
        <v>1</v>
      </c>
      <c r="D67" s="172" t="s">
        <v>118</v>
      </c>
      <c r="E67" s="195" t="s">
        <v>371</v>
      </c>
      <c r="F67" s="171">
        <v>35350</v>
      </c>
      <c r="I67" s="194"/>
    </row>
    <row r="68" spans="1:9" ht="30">
      <c r="A68" s="172">
        <v>59</v>
      </c>
      <c r="B68" s="168" t="s">
        <v>159</v>
      </c>
      <c r="C68" s="172" t="s">
        <v>1</v>
      </c>
      <c r="D68" s="172" t="s">
        <v>118</v>
      </c>
      <c r="E68" s="195" t="s">
        <v>371</v>
      </c>
      <c r="F68" s="171">
        <v>9000</v>
      </c>
      <c r="I68" s="194"/>
    </row>
    <row r="69" spans="1:9" ht="30">
      <c r="A69" s="172">
        <v>60</v>
      </c>
      <c r="B69" s="168" t="s">
        <v>295</v>
      </c>
      <c r="C69" s="172" t="s">
        <v>1</v>
      </c>
      <c r="D69" s="172" t="s">
        <v>118</v>
      </c>
      <c r="E69" s="195" t="s">
        <v>370</v>
      </c>
      <c r="F69" s="171">
        <v>5250</v>
      </c>
      <c r="I69" s="194"/>
    </row>
    <row r="70" spans="1:9" ht="30">
      <c r="A70" s="172">
        <v>61</v>
      </c>
      <c r="B70" s="170" t="s">
        <v>216</v>
      </c>
      <c r="C70" s="172" t="s">
        <v>1</v>
      </c>
      <c r="D70" s="172" t="s">
        <v>118</v>
      </c>
      <c r="E70" s="195" t="s">
        <v>370</v>
      </c>
      <c r="F70" s="171">
        <v>500</v>
      </c>
      <c r="I70" s="194"/>
    </row>
    <row r="71" spans="1:9" ht="30">
      <c r="A71" s="172">
        <v>62</v>
      </c>
      <c r="B71" s="168" t="s">
        <v>157</v>
      </c>
      <c r="C71" s="172" t="s">
        <v>1</v>
      </c>
      <c r="D71" s="172" t="s">
        <v>51</v>
      </c>
      <c r="E71" s="195" t="s">
        <v>370</v>
      </c>
      <c r="F71" s="171">
        <v>500</v>
      </c>
      <c r="I71" s="194"/>
    </row>
    <row r="72" spans="1:9" ht="30">
      <c r="A72" s="172">
        <v>63</v>
      </c>
      <c r="B72" s="170" t="s">
        <v>87</v>
      </c>
      <c r="C72" s="172" t="s">
        <v>1</v>
      </c>
      <c r="D72" s="172" t="s">
        <v>118</v>
      </c>
      <c r="E72" s="195" t="s">
        <v>370</v>
      </c>
      <c r="F72" s="171">
        <v>10000</v>
      </c>
      <c r="I72" s="194"/>
    </row>
    <row r="73" spans="1:9" ht="30">
      <c r="A73" s="172">
        <v>64</v>
      </c>
      <c r="B73" s="170" t="s">
        <v>297</v>
      </c>
      <c r="C73" s="172" t="s">
        <v>1</v>
      </c>
      <c r="D73" s="172" t="s">
        <v>118</v>
      </c>
      <c r="E73" s="195" t="s">
        <v>371</v>
      </c>
      <c r="F73" s="171">
        <v>12000</v>
      </c>
      <c r="I73" s="194"/>
    </row>
    <row r="74" spans="1:9" ht="30">
      <c r="A74" s="172">
        <v>65</v>
      </c>
      <c r="B74" s="170" t="s">
        <v>298</v>
      </c>
      <c r="C74" s="172" t="s">
        <v>1</v>
      </c>
      <c r="D74" s="172" t="s">
        <v>118</v>
      </c>
      <c r="E74" s="195" t="s">
        <v>371</v>
      </c>
      <c r="F74" s="171">
        <v>9000</v>
      </c>
      <c r="I74" s="194"/>
    </row>
    <row r="75" spans="1:9" ht="30">
      <c r="A75" s="172">
        <v>66</v>
      </c>
      <c r="B75" s="170" t="s">
        <v>299</v>
      </c>
      <c r="C75" s="172" t="s">
        <v>1</v>
      </c>
      <c r="D75" s="172" t="s">
        <v>118</v>
      </c>
      <c r="E75" s="195" t="s">
        <v>371</v>
      </c>
      <c r="F75" s="171">
        <v>18750</v>
      </c>
      <c r="I75" s="194"/>
    </row>
    <row r="76" spans="1:9" ht="30">
      <c r="A76" s="172">
        <v>67</v>
      </c>
      <c r="B76" s="168" t="s">
        <v>300</v>
      </c>
      <c r="C76" s="172" t="s">
        <v>1</v>
      </c>
      <c r="D76" s="172" t="s">
        <v>80</v>
      </c>
      <c r="E76" s="195" t="s">
        <v>371</v>
      </c>
      <c r="F76" s="171">
        <v>2000</v>
      </c>
      <c r="I76" s="194"/>
    </row>
    <row r="77" spans="1:9" ht="30">
      <c r="A77" s="172">
        <v>68</v>
      </c>
      <c r="B77" s="168" t="s">
        <v>301</v>
      </c>
      <c r="C77" s="172" t="s">
        <v>1</v>
      </c>
      <c r="D77" s="172" t="s">
        <v>80</v>
      </c>
      <c r="E77" s="195" t="s">
        <v>371</v>
      </c>
      <c r="F77" s="171">
        <v>6000</v>
      </c>
      <c r="I77" s="194"/>
    </row>
    <row r="78" spans="1:9" ht="30">
      <c r="A78" s="172">
        <v>69</v>
      </c>
      <c r="B78" s="168" t="s">
        <v>15</v>
      </c>
      <c r="C78" s="172" t="s">
        <v>1</v>
      </c>
      <c r="D78" s="172" t="s">
        <v>118</v>
      </c>
      <c r="E78" s="195" t="s">
        <v>371</v>
      </c>
      <c r="F78" s="171">
        <v>6000</v>
      </c>
      <c r="I78" s="194"/>
    </row>
    <row r="79" spans="1:9" ht="30">
      <c r="A79" s="172">
        <v>70</v>
      </c>
      <c r="B79" s="168" t="s">
        <v>176</v>
      </c>
      <c r="C79" s="172" t="s">
        <v>1</v>
      </c>
      <c r="D79" s="172" t="s">
        <v>118</v>
      </c>
      <c r="E79" s="195" t="s">
        <v>371</v>
      </c>
      <c r="F79" s="171">
        <v>750</v>
      </c>
      <c r="I79" s="194"/>
    </row>
    <row r="80" spans="1:9" ht="30">
      <c r="A80" s="172">
        <v>71</v>
      </c>
      <c r="B80" s="168" t="s">
        <v>182</v>
      </c>
      <c r="C80" s="172" t="s">
        <v>1</v>
      </c>
      <c r="D80" s="172" t="s">
        <v>118</v>
      </c>
      <c r="E80" s="195" t="s">
        <v>371</v>
      </c>
      <c r="F80" s="171">
        <v>300</v>
      </c>
      <c r="I80" s="194"/>
    </row>
    <row r="81" spans="1:9" ht="30">
      <c r="A81" s="172">
        <v>72</v>
      </c>
      <c r="B81" s="170" t="s">
        <v>217</v>
      </c>
      <c r="C81" s="172" t="s">
        <v>1</v>
      </c>
      <c r="D81" s="172" t="s">
        <v>118</v>
      </c>
      <c r="E81" s="195" t="s">
        <v>371</v>
      </c>
      <c r="F81" s="171">
        <v>4500</v>
      </c>
      <c r="I81" s="194"/>
    </row>
    <row r="82" spans="1:9" ht="30">
      <c r="A82" s="172">
        <v>73</v>
      </c>
      <c r="B82" s="168" t="s">
        <v>158</v>
      </c>
      <c r="C82" s="172" t="s">
        <v>1</v>
      </c>
      <c r="D82" s="172" t="s">
        <v>51</v>
      </c>
      <c r="E82" s="195" t="s">
        <v>370</v>
      </c>
      <c r="F82" s="171">
        <v>225</v>
      </c>
      <c r="I82" s="194"/>
    </row>
    <row r="83" spans="1:9" ht="30">
      <c r="A83" s="172">
        <v>74</v>
      </c>
      <c r="B83" s="168" t="s">
        <v>180</v>
      </c>
      <c r="C83" s="172" t="s">
        <v>1</v>
      </c>
      <c r="D83" s="172" t="s">
        <v>118</v>
      </c>
      <c r="E83" s="195" t="s">
        <v>371</v>
      </c>
      <c r="F83" s="171">
        <v>375</v>
      </c>
      <c r="I83" s="194"/>
    </row>
    <row r="84" spans="1:9" ht="30">
      <c r="A84" s="172">
        <v>75</v>
      </c>
      <c r="B84" s="168" t="s">
        <v>184</v>
      </c>
      <c r="C84" s="172" t="s">
        <v>1</v>
      </c>
      <c r="D84" s="172" t="s">
        <v>118</v>
      </c>
      <c r="E84" s="195" t="s">
        <v>371</v>
      </c>
      <c r="F84" s="171">
        <v>1125</v>
      </c>
      <c r="I84" s="194"/>
    </row>
    <row r="85" spans="1:9" ht="30">
      <c r="A85" s="172">
        <v>76</v>
      </c>
      <c r="B85" s="168" t="s">
        <v>183</v>
      </c>
      <c r="C85" s="172" t="s">
        <v>1</v>
      </c>
      <c r="D85" s="172" t="s">
        <v>118</v>
      </c>
      <c r="E85" s="195" t="s">
        <v>371</v>
      </c>
      <c r="F85" s="171">
        <v>225</v>
      </c>
      <c r="I85" s="194"/>
    </row>
    <row r="86" spans="1:9" ht="30">
      <c r="A86" s="172">
        <v>77</v>
      </c>
      <c r="B86" s="170" t="s">
        <v>186</v>
      </c>
      <c r="C86" s="172" t="s">
        <v>1</v>
      </c>
      <c r="D86" s="172" t="s">
        <v>51</v>
      </c>
      <c r="E86" s="195" t="s">
        <v>371</v>
      </c>
      <c r="F86" s="171">
        <v>375</v>
      </c>
      <c r="I86" s="194"/>
    </row>
    <row r="87" spans="1:9" ht="30">
      <c r="A87" s="172">
        <v>78</v>
      </c>
      <c r="B87" s="168" t="s">
        <v>302</v>
      </c>
      <c r="C87" s="172" t="s">
        <v>1</v>
      </c>
      <c r="D87" s="172" t="s">
        <v>118</v>
      </c>
      <c r="E87" s="195" t="s">
        <v>370</v>
      </c>
      <c r="F87" s="171">
        <v>6000</v>
      </c>
      <c r="I87" s="194"/>
    </row>
    <row r="88" spans="1:9" ht="30">
      <c r="A88" s="172">
        <v>79</v>
      </c>
      <c r="B88" s="170" t="s">
        <v>152</v>
      </c>
      <c r="C88" s="172" t="s">
        <v>1</v>
      </c>
      <c r="D88" s="172" t="s">
        <v>118</v>
      </c>
      <c r="E88" s="195" t="s">
        <v>370</v>
      </c>
      <c r="F88" s="171">
        <v>10500</v>
      </c>
      <c r="I88" s="194"/>
    </row>
    <row r="89" spans="1:9" ht="30">
      <c r="A89" s="172">
        <v>80</v>
      </c>
      <c r="B89" s="168" t="s">
        <v>303</v>
      </c>
      <c r="C89" s="172" t="s">
        <v>1</v>
      </c>
      <c r="D89" s="172" t="s">
        <v>118</v>
      </c>
      <c r="E89" s="195" t="s">
        <v>371</v>
      </c>
      <c r="F89" s="171">
        <v>10475</v>
      </c>
      <c r="I89" s="194"/>
    </row>
    <row r="90" spans="1:9" ht="30">
      <c r="A90" s="172">
        <v>81</v>
      </c>
      <c r="B90" s="170" t="s">
        <v>207</v>
      </c>
      <c r="C90" s="172" t="s">
        <v>1</v>
      </c>
      <c r="D90" s="172" t="s">
        <v>118</v>
      </c>
      <c r="E90" s="195" t="s">
        <v>371</v>
      </c>
      <c r="F90" s="171">
        <v>300</v>
      </c>
      <c r="I90" s="194"/>
    </row>
    <row r="91" spans="1:9" ht="30">
      <c r="A91" s="172">
        <v>82</v>
      </c>
      <c r="B91" s="170" t="s">
        <v>208</v>
      </c>
      <c r="C91" s="172" t="s">
        <v>1</v>
      </c>
      <c r="D91" s="172" t="s">
        <v>118</v>
      </c>
      <c r="E91" s="195" t="s">
        <v>371</v>
      </c>
      <c r="F91" s="171">
        <v>400</v>
      </c>
      <c r="I91" s="194"/>
    </row>
    <row r="92" spans="1:9" ht="30">
      <c r="A92" s="172">
        <v>83</v>
      </c>
      <c r="B92" s="170" t="s">
        <v>195</v>
      </c>
      <c r="C92" s="172" t="s">
        <v>1</v>
      </c>
      <c r="D92" s="172" t="s">
        <v>118</v>
      </c>
      <c r="E92" s="195" t="s">
        <v>371</v>
      </c>
      <c r="F92" s="171">
        <v>400</v>
      </c>
      <c r="I92" s="194"/>
    </row>
    <row r="93" spans="1:9" ht="30">
      <c r="A93" s="172">
        <v>84</v>
      </c>
      <c r="B93" s="170" t="s">
        <v>196</v>
      </c>
      <c r="C93" s="172" t="s">
        <v>1</v>
      </c>
      <c r="D93" s="172" t="s">
        <v>118</v>
      </c>
      <c r="E93" s="195" t="s">
        <v>371</v>
      </c>
      <c r="F93" s="171">
        <v>400</v>
      </c>
      <c r="I93" s="194"/>
    </row>
    <row r="94" spans="1:9" ht="30">
      <c r="A94" s="172">
        <v>85</v>
      </c>
      <c r="B94" s="170" t="s">
        <v>194</v>
      </c>
      <c r="C94" s="172" t="s">
        <v>1</v>
      </c>
      <c r="D94" s="172" t="s">
        <v>118</v>
      </c>
      <c r="E94" s="195" t="s">
        <v>371</v>
      </c>
      <c r="F94" s="171">
        <v>500</v>
      </c>
      <c r="I94" s="194"/>
    </row>
    <row r="95" spans="1:9" ht="30">
      <c r="A95" s="172">
        <v>86</v>
      </c>
      <c r="B95" s="168" t="s">
        <v>181</v>
      </c>
      <c r="C95" s="172" t="s">
        <v>1</v>
      </c>
      <c r="D95" s="172" t="s">
        <v>118</v>
      </c>
      <c r="E95" s="195" t="s">
        <v>371</v>
      </c>
      <c r="F95" s="171">
        <v>375</v>
      </c>
      <c r="I95" s="194"/>
    </row>
    <row r="96" spans="1:9" ht="30">
      <c r="A96" s="172">
        <v>87</v>
      </c>
      <c r="B96" s="168" t="s">
        <v>162</v>
      </c>
      <c r="C96" s="172" t="s">
        <v>1</v>
      </c>
      <c r="D96" s="172" t="s">
        <v>304</v>
      </c>
      <c r="E96" s="195" t="s">
        <v>391</v>
      </c>
      <c r="F96" s="171">
        <v>5000</v>
      </c>
      <c r="I96" s="194"/>
    </row>
    <row r="97" spans="1:9" ht="30">
      <c r="A97" s="172">
        <v>88</v>
      </c>
      <c r="B97" s="168" t="s">
        <v>306</v>
      </c>
      <c r="C97" s="172" t="s">
        <v>1</v>
      </c>
      <c r="D97" s="172" t="s">
        <v>53</v>
      </c>
      <c r="E97" s="195" t="s">
        <v>370</v>
      </c>
      <c r="F97" s="171">
        <v>3225</v>
      </c>
      <c r="I97" s="194"/>
    </row>
    <row r="98" spans="1:9" ht="30">
      <c r="A98" s="172">
        <v>89</v>
      </c>
      <c r="B98" s="170" t="s">
        <v>77</v>
      </c>
      <c r="C98" s="172" t="s">
        <v>1</v>
      </c>
      <c r="D98" s="172" t="s">
        <v>118</v>
      </c>
      <c r="E98" s="195" t="s">
        <v>370</v>
      </c>
      <c r="F98" s="171">
        <v>1200</v>
      </c>
      <c r="I98" s="194"/>
    </row>
    <row r="99" spans="1:9" ht="30">
      <c r="A99" s="172">
        <v>90</v>
      </c>
      <c r="B99" s="168" t="s">
        <v>308</v>
      </c>
      <c r="C99" s="172" t="s">
        <v>1</v>
      </c>
      <c r="D99" s="172" t="s">
        <v>118</v>
      </c>
      <c r="E99" s="195" t="s">
        <v>371</v>
      </c>
      <c r="F99" s="171">
        <v>47250</v>
      </c>
      <c r="I99" s="194"/>
    </row>
    <row r="100" spans="1:9" ht="30">
      <c r="A100" s="172">
        <v>91</v>
      </c>
      <c r="B100" s="170" t="s">
        <v>156</v>
      </c>
      <c r="C100" s="172" t="s">
        <v>1</v>
      </c>
      <c r="D100" s="172" t="s">
        <v>118</v>
      </c>
      <c r="E100" s="195" t="s">
        <v>371</v>
      </c>
      <c r="F100" s="171">
        <v>6000</v>
      </c>
      <c r="I100" s="194"/>
    </row>
    <row r="101" spans="1:9" ht="30">
      <c r="A101" s="172">
        <v>92</v>
      </c>
      <c r="B101" s="168" t="s">
        <v>16</v>
      </c>
      <c r="C101" s="172" t="s">
        <v>1</v>
      </c>
      <c r="D101" s="172" t="s">
        <v>118</v>
      </c>
      <c r="E101" s="195" t="s">
        <v>371</v>
      </c>
      <c r="F101" s="171">
        <v>25850</v>
      </c>
      <c r="I101" s="194"/>
    </row>
    <row r="102" spans="1:9" ht="30">
      <c r="A102" s="172">
        <v>93</v>
      </c>
      <c r="B102" s="170" t="s">
        <v>188</v>
      </c>
      <c r="C102" s="172" t="s">
        <v>1</v>
      </c>
      <c r="D102" s="172" t="s">
        <v>51</v>
      </c>
      <c r="E102" s="195" t="s">
        <v>371</v>
      </c>
      <c r="F102" s="171">
        <v>375</v>
      </c>
      <c r="I102" s="194"/>
    </row>
    <row r="103" spans="1:9" ht="30">
      <c r="A103" s="172">
        <v>94</v>
      </c>
      <c r="B103" s="168" t="s">
        <v>17</v>
      </c>
      <c r="C103" s="172" t="s">
        <v>1</v>
      </c>
      <c r="D103" s="172" t="s">
        <v>118</v>
      </c>
      <c r="E103" s="195" t="s">
        <v>370</v>
      </c>
      <c r="F103" s="171">
        <v>7500</v>
      </c>
      <c r="I103" s="194"/>
    </row>
    <row r="104" spans="1:9" ht="30">
      <c r="A104" s="172">
        <v>95</v>
      </c>
      <c r="B104" s="170" t="s">
        <v>233</v>
      </c>
      <c r="C104" s="172" t="s">
        <v>1</v>
      </c>
      <c r="D104" s="172" t="s">
        <v>51</v>
      </c>
      <c r="E104" s="195" t="s">
        <v>370</v>
      </c>
      <c r="F104" s="171">
        <v>45000</v>
      </c>
      <c r="I104" s="194"/>
    </row>
    <row r="105" spans="1:9" ht="30">
      <c r="A105" s="172">
        <v>96</v>
      </c>
      <c r="B105" s="168" t="s">
        <v>131</v>
      </c>
      <c r="C105" s="172" t="s">
        <v>1</v>
      </c>
      <c r="D105" s="172" t="s">
        <v>118</v>
      </c>
      <c r="E105" s="195" t="s">
        <v>370</v>
      </c>
      <c r="F105" s="171">
        <v>150</v>
      </c>
      <c r="I105" s="194"/>
    </row>
    <row r="106" spans="1:9" ht="30">
      <c r="A106" s="172">
        <v>97</v>
      </c>
      <c r="B106" s="168" t="s">
        <v>134</v>
      </c>
      <c r="C106" s="172" t="s">
        <v>1</v>
      </c>
      <c r="D106" s="172" t="s">
        <v>118</v>
      </c>
      <c r="E106" s="195" t="s">
        <v>371</v>
      </c>
      <c r="F106" s="171">
        <v>915</v>
      </c>
      <c r="I106" s="194"/>
    </row>
    <row r="107" spans="1:9" ht="30">
      <c r="A107" s="172">
        <v>98</v>
      </c>
      <c r="B107" s="168" t="s">
        <v>166</v>
      </c>
      <c r="C107" s="172" t="s">
        <v>1</v>
      </c>
      <c r="D107" s="172" t="s">
        <v>118</v>
      </c>
      <c r="E107" s="195" t="s">
        <v>371</v>
      </c>
      <c r="F107" s="171">
        <v>900</v>
      </c>
      <c r="I107" s="194"/>
    </row>
    <row r="108" spans="1:9" ht="30">
      <c r="A108" s="172">
        <v>99</v>
      </c>
      <c r="B108" s="168" t="s">
        <v>135</v>
      </c>
      <c r="C108" s="172" t="s">
        <v>1</v>
      </c>
      <c r="D108" s="172" t="s">
        <v>118</v>
      </c>
      <c r="E108" s="195" t="s">
        <v>371</v>
      </c>
      <c r="F108" s="171">
        <v>750</v>
      </c>
      <c r="I108" s="194"/>
    </row>
    <row r="109" spans="1:9" ht="30">
      <c r="A109" s="172">
        <v>100</v>
      </c>
      <c r="B109" s="168" t="s">
        <v>310</v>
      </c>
      <c r="C109" s="172" t="s">
        <v>1</v>
      </c>
      <c r="D109" s="172" t="s">
        <v>118</v>
      </c>
      <c r="E109" s="195" t="s">
        <v>371</v>
      </c>
      <c r="F109" s="171">
        <v>900</v>
      </c>
      <c r="I109" s="194"/>
    </row>
    <row r="110" spans="1:9" ht="30">
      <c r="A110" s="172">
        <v>101</v>
      </c>
      <c r="B110" s="168" t="s">
        <v>173</v>
      </c>
      <c r="C110" s="172" t="s">
        <v>1</v>
      </c>
      <c r="D110" s="172" t="s">
        <v>118</v>
      </c>
      <c r="E110" s="195" t="s">
        <v>370</v>
      </c>
      <c r="F110" s="171">
        <v>150</v>
      </c>
      <c r="I110" s="194"/>
    </row>
    <row r="111" spans="1:9" ht="30">
      <c r="A111" s="172">
        <v>102</v>
      </c>
      <c r="B111" s="168" t="s">
        <v>132</v>
      </c>
      <c r="C111" s="172" t="s">
        <v>1</v>
      </c>
      <c r="D111" s="172" t="s">
        <v>118</v>
      </c>
      <c r="E111" s="195" t="s">
        <v>371</v>
      </c>
      <c r="F111" s="171">
        <v>2250</v>
      </c>
      <c r="I111" s="194"/>
    </row>
    <row r="112" spans="1:9" ht="30">
      <c r="A112" s="172">
        <v>103</v>
      </c>
      <c r="B112" s="168" t="s">
        <v>311</v>
      </c>
      <c r="C112" s="172" t="s">
        <v>1</v>
      </c>
      <c r="D112" s="172" t="s">
        <v>118</v>
      </c>
      <c r="E112" s="195" t="s">
        <v>371</v>
      </c>
      <c r="F112" s="171">
        <v>900</v>
      </c>
      <c r="I112" s="194"/>
    </row>
    <row r="113" spans="1:9" ht="30">
      <c r="A113" s="172">
        <v>104</v>
      </c>
      <c r="B113" s="168" t="s">
        <v>169</v>
      </c>
      <c r="C113" s="172" t="s">
        <v>1</v>
      </c>
      <c r="D113" s="172" t="s">
        <v>118</v>
      </c>
      <c r="E113" s="195" t="s">
        <v>371</v>
      </c>
      <c r="F113" s="171">
        <v>750</v>
      </c>
      <c r="I113" s="194"/>
    </row>
    <row r="114" spans="1:9" ht="30">
      <c r="A114" s="172">
        <v>105</v>
      </c>
      <c r="B114" s="168" t="s">
        <v>170</v>
      </c>
      <c r="C114" s="172" t="s">
        <v>1</v>
      </c>
      <c r="D114" s="172" t="s">
        <v>118</v>
      </c>
      <c r="E114" s="195" t="s">
        <v>371</v>
      </c>
      <c r="F114" s="171">
        <v>375</v>
      </c>
      <c r="I114" s="194"/>
    </row>
    <row r="115" spans="1:9" ht="30">
      <c r="A115" s="172">
        <v>106</v>
      </c>
      <c r="B115" s="168" t="s">
        <v>130</v>
      </c>
      <c r="C115" s="172" t="s">
        <v>1</v>
      </c>
      <c r="D115" s="172" t="s">
        <v>118</v>
      </c>
      <c r="E115" s="195" t="s">
        <v>371</v>
      </c>
      <c r="F115" s="171">
        <v>1650</v>
      </c>
      <c r="I115" s="194"/>
    </row>
    <row r="116" spans="1:9" ht="30">
      <c r="A116" s="172">
        <v>107</v>
      </c>
      <c r="B116" s="168" t="s">
        <v>133</v>
      </c>
      <c r="C116" s="172" t="s">
        <v>1</v>
      </c>
      <c r="D116" s="172" t="s">
        <v>118</v>
      </c>
      <c r="E116" s="195" t="s">
        <v>371</v>
      </c>
      <c r="F116" s="171">
        <v>1650</v>
      </c>
      <c r="I116" s="194"/>
    </row>
    <row r="117" spans="1:9" ht="30">
      <c r="A117" s="172">
        <v>108</v>
      </c>
      <c r="B117" s="168" t="s">
        <v>168</v>
      </c>
      <c r="C117" s="172" t="s">
        <v>1</v>
      </c>
      <c r="D117" s="172" t="s">
        <v>118</v>
      </c>
      <c r="E117" s="195" t="s">
        <v>371</v>
      </c>
      <c r="F117" s="171">
        <v>750</v>
      </c>
      <c r="I117" s="194"/>
    </row>
    <row r="118" spans="1:9" ht="30">
      <c r="A118" s="172">
        <v>109</v>
      </c>
      <c r="B118" s="168" t="s">
        <v>18</v>
      </c>
      <c r="C118" s="172" t="s">
        <v>1</v>
      </c>
      <c r="D118" s="172" t="s">
        <v>118</v>
      </c>
      <c r="E118" s="195" t="s">
        <v>371</v>
      </c>
      <c r="F118" s="171">
        <v>6000</v>
      </c>
      <c r="I118" s="194"/>
    </row>
    <row r="119" spans="1:9" ht="30">
      <c r="A119" s="172">
        <v>110</v>
      </c>
      <c r="B119" s="168" t="s">
        <v>86</v>
      </c>
      <c r="C119" s="172" t="s">
        <v>1</v>
      </c>
      <c r="D119" s="172" t="s">
        <v>118</v>
      </c>
      <c r="E119" s="195" t="s">
        <v>370</v>
      </c>
      <c r="F119" s="171">
        <v>375</v>
      </c>
      <c r="I119" s="194"/>
    </row>
    <row r="120" spans="1:9" ht="30">
      <c r="A120" s="172">
        <v>111</v>
      </c>
      <c r="B120" s="170" t="s">
        <v>106</v>
      </c>
      <c r="C120" s="172" t="s">
        <v>1</v>
      </c>
      <c r="D120" s="172" t="s">
        <v>118</v>
      </c>
      <c r="E120" s="195" t="s">
        <v>370</v>
      </c>
      <c r="F120" s="171">
        <v>100</v>
      </c>
      <c r="I120" s="194"/>
    </row>
    <row r="121" spans="1:9" ht="60">
      <c r="A121" s="172">
        <v>112</v>
      </c>
      <c r="B121" s="168" t="s">
        <v>41</v>
      </c>
      <c r="C121" s="172" t="s">
        <v>12</v>
      </c>
      <c r="D121" s="172" t="s">
        <v>118</v>
      </c>
      <c r="E121" s="195" t="s">
        <v>373</v>
      </c>
      <c r="F121" s="171">
        <v>128</v>
      </c>
      <c r="I121" s="194"/>
    </row>
    <row r="122" spans="1:9" ht="60">
      <c r="A122" s="172">
        <v>113</v>
      </c>
      <c r="B122" s="168" t="s">
        <v>40</v>
      </c>
      <c r="C122" s="172" t="s">
        <v>12</v>
      </c>
      <c r="D122" s="172" t="s">
        <v>51</v>
      </c>
      <c r="E122" s="181" t="s">
        <v>373</v>
      </c>
      <c r="F122" s="171">
        <v>94</v>
      </c>
      <c r="I122" s="194"/>
    </row>
    <row r="123" spans="1:9" ht="60">
      <c r="A123" s="172">
        <v>114</v>
      </c>
      <c r="B123" s="168" t="s">
        <v>19</v>
      </c>
      <c r="C123" s="172" t="s">
        <v>12</v>
      </c>
      <c r="D123" s="172" t="s">
        <v>118</v>
      </c>
      <c r="E123" s="181" t="s">
        <v>373</v>
      </c>
      <c r="F123" s="171">
        <v>147</v>
      </c>
      <c r="I123" s="194"/>
    </row>
    <row r="124" spans="1:9" ht="60">
      <c r="A124" s="172">
        <v>115</v>
      </c>
      <c r="B124" s="168" t="s">
        <v>20</v>
      </c>
      <c r="C124" s="172" t="s">
        <v>12</v>
      </c>
      <c r="D124" s="172" t="s">
        <v>118</v>
      </c>
      <c r="E124" s="181" t="s">
        <v>373</v>
      </c>
      <c r="F124" s="171">
        <v>40</v>
      </c>
      <c r="I124" s="194"/>
    </row>
    <row r="125" spans="1:9" ht="60">
      <c r="A125" s="172">
        <v>116</v>
      </c>
      <c r="B125" s="168" t="s">
        <v>21</v>
      </c>
      <c r="C125" s="172" t="s">
        <v>12</v>
      </c>
      <c r="D125" s="172" t="s">
        <v>51</v>
      </c>
      <c r="E125" s="181" t="s">
        <v>373</v>
      </c>
      <c r="F125" s="171">
        <v>53</v>
      </c>
      <c r="I125" s="194"/>
    </row>
    <row r="126" spans="1:9" ht="60">
      <c r="A126" s="172">
        <v>117</v>
      </c>
      <c r="B126" s="168" t="s">
        <v>22</v>
      </c>
      <c r="C126" s="172" t="s">
        <v>12</v>
      </c>
      <c r="D126" s="172" t="s">
        <v>118</v>
      </c>
      <c r="E126" s="181" t="s">
        <v>373</v>
      </c>
      <c r="F126" s="171">
        <v>261</v>
      </c>
      <c r="I126" s="194"/>
    </row>
    <row r="127" spans="1:9" ht="75">
      <c r="A127" s="172">
        <v>118</v>
      </c>
      <c r="B127" s="168" t="s">
        <v>23</v>
      </c>
      <c r="C127" s="172" t="s">
        <v>12</v>
      </c>
      <c r="D127" s="172" t="s">
        <v>118</v>
      </c>
      <c r="E127" s="195" t="s">
        <v>374</v>
      </c>
      <c r="F127" s="171">
        <v>18</v>
      </c>
      <c r="I127" s="194"/>
    </row>
    <row r="128" spans="1:9" ht="60">
      <c r="A128" s="172">
        <v>119</v>
      </c>
      <c r="B128" s="170" t="s">
        <v>214</v>
      </c>
      <c r="C128" s="172" t="s">
        <v>12</v>
      </c>
      <c r="D128" s="172" t="s">
        <v>118</v>
      </c>
      <c r="E128" s="195" t="s">
        <v>375</v>
      </c>
      <c r="F128" s="171">
        <v>40</v>
      </c>
      <c r="I128" s="194"/>
    </row>
    <row r="129" spans="1:9" ht="60">
      <c r="A129" s="172">
        <v>120</v>
      </c>
      <c r="B129" s="170" t="s">
        <v>211</v>
      </c>
      <c r="C129" s="172" t="s">
        <v>12</v>
      </c>
      <c r="D129" s="172" t="s">
        <v>118</v>
      </c>
      <c r="E129" s="195" t="s">
        <v>375</v>
      </c>
      <c r="F129" s="171">
        <v>10</v>
      </c>
      <c r="I129" s="194"/>
    </row>
    <row r="130" spans="1:9" ht="60">
      <c r="A130" s="172">
        <v>121</v>
      </c>
      <c r="B130" s="168" t="s">
        <v>358</v>
      </c>
      <c r="C130" s="172" t="s">
        <v>12</v>
      </c>
      <c r="D130" s="172" t="s">
        <v>51</v>
      </c>
      <c r="E130" s="181" t="s">
        <v>401</v>
      </c>
      <c r="F130" s="171">
        <v>10</v>
      </c>
      <c r="G130" s="175" t="s">
        <v>402</v>
      </c>
      <c r="I130" s="194"/>
    </row>
    <row r="131" spans="1:9" ht="60">
      <c r="A131" s="172">
        <v>122</v>
      </c>
      <c r="B131" s="168" t="s">
        <v>44</v>
      </c>
      <c r="C131" s="172" t="s">
        <v>12</v>
      </c>
      <c r="D131" s="172" t="s">
        <v>51</v>
      </c>
      <c r="E131" s="195" t="s">
        <v>373</v>
      </c>
      <c r="F131" s="171">
        <v>11</v>
      </c>
      <c r="I131" s="194"/>
    </row>
    <row r="132" spans="1:9" ht="60">
      <c r="A132" s="172">
        <v>123</v>
      </c>
      <c r="B132" s="168" t="s">
        <v>25</v>
      </c>
      <c r="C132" s="172" t="s">
        <v>12</v>
      </c>
      <c r="D132" s="172" t="s">
        <v>118</v>
      </c>
      <c r="E132" s="195" t="s">
        <v>401</v>
      </c>
      <c r="F132" s="171">
        <v>58</v>
      </c>
      <c r="G132" s="175" t="s">
        <v>402</v>
      </c>
      <c r="I132" s="194"/>
    </row>
    <row r="133" spans="1:9" ht="60">
      <c r="A133" s="172">
        <v>124</v>
      </c>
      <c r="B133" s="170" t="s">
        <v>365</v>
      </c>
      <c r="C133" s="172" t="s">
        <v>83</v>
      </c>
      <c r="D133" s="172" t="s">
        <v>51</v>
      </c>
      <c r="E133" s="195" t="s">
        <v>375</v>
      </c>
      <c r="F133" s="171">
        <v>65</v>
      </c>
      <c r="I133" s="194"/>
    </row>
    <row r="134" spans="1:9" ht="60">
      <c r="A134" s="172">
        <v>125</v>
      </c>
      <c r="B134" s="168" t="s">
        <v>27</v>
      </c>
      <c r="C134" s="172" t="s">
        <v>12</v>
      </c>
      <c r="D134" s="172" t="s">
        <v>118</v>
      </c>
      <c r="E134" s="195" t="s">
        <v>401</v>
      </c>
      <c r="F134" s="171">
        <v>10</v>
      </c>
      <c r="G134" s="175" t="s">
        <v>402</v>
      </c>
      <c r="I134" s="194"/>
    </row>
    <row r="135" spans="1:9" ht="60">
      <c r="A135" s="172">
        <v>126</v>
      </c>
      <c r="B135" s="170" t="s">
        <v>45</v>
      </c>
      <c r="C135" s="172" t="s">
        <v>12</v>
      </c>
      <c r="D135" s="172" t="s">
        <v>118</v>
      </c>
      <c r="E135" s="195" t="s">
        <v>373</v>
      </c>
      <c r="F135" s="171">
        <v>12</v>
      </c>
      <c r="I135" s="194"/>
    </row>
    <row r="136" spans="1:9" ht="60">
      <c r="A136" s="172">
        <v>127</v>
      </c>
      <c r="B136" s="168" t="s">
        <v>28</v>
      </c>
      <c r="C136" s="172" t="s">
        <v>12</v>
      </c>
      <c r="D136" s="172" t="s">
        <v>51</v>
      </c>
      <c r="E136" s="195" t="s">
        <v>375</v>
      </c>
      <c r="F136" s="171">
        <v>20</v>
      </c>
      <c r="I136" s="194"/>
    </row>
    <row r="137" spans="1:9" ht="60">
      <c r="A137" s="172">
        <v>128</v>
      </c>
      <c r="B137" s="170" t="s">
        <v>29</v>
      </c>
      <c r="C137" s="172" t="s">
        <v>12</v>
      </c>
      <c r="D137" s="172" t="s">
        <v>118</v>
      </c>
      <c r="E137" s="195" t="s">
        <v>373</v>
      </c>
      <c r="F137" s="171">
        <v>40</v>
      </c>
      <c r="I137" s="194"/>
    </row>
    <row r="138" spans="1:9" ht="60">
      <c r="A138" s="172">
        <v>129</v>
      </c>
      <c r="B138" s="168" t="s">
        <v>38</v>
      </c>
      <c r="C138" s="172" t="s">
        <v>12</v>
      </c>
      <c r="D138" s="172" t="s">
        <v>118</v>
      </c>
      <c r="E138" s="195" t="s">
        <v>401</v>
      </c>
      <c r="F138" s="171">
        <v>60</v>
      </c>
      <c r="G138" s="175" t="s">
        <v>402</v>
      </c>
      <c r="I138" s="194"/>
    </row>
    <row r="139" spans="1:9" ht="60">
      <c r="A139" s="172">
        <v>130</v>
      </c>
      <c r="B139" s="168" t="s">
        <v>30</v>
      </c>
      <c r="C139" s="172" t="s">
        <v>12</v>
      </c>
      <c r="D139" s="172" t="s">
        <v>118</v>
      </c>
      <c r="E139" s="195" t="s">
        <v>373</v>
      </c>
      <c r="F139" s="171">
        <v>60</v>
      </c>
      <c r="I139" s="194"/>
    </row>
    <row r="140" spans="1:9" ht="60">
      <c r="A140" s="172">
        <v>131</v>
      </c>
      <c r="B140" s="168" t="s">
        <v>42</v>
      </c>
      <c r="C140" s="172" t="s">
        <v>12</v>
      </c>
      <c r="D140" s="172" t="s">
        <v>118</v>
      </c>
      <c r="E140" s="195" t="s">
        <v>401</v>
      </c>
      <c r="F140" s="171">
        <v>12</v>
      </c>
      <c r="G140" s="175" t="s">
        <v>402</v>
      </c>
      <c r="I140" s="194"/>
    </row>
    <row r="141" spans="1:9" ht="60">
      <c r="A141" s="172">
        <v>132</v>
      </c>
      <c r="B141" s="168" t="s">
        <v>43</v>
      </c>
      <c r="C141" s="172" t="s">
        <v>12</v>
      </c>
      <c r="D141" s="172" t="s">
        <v>118</v>
      </c>
      <c r="E141" s="195" t="s">
        <v>401</v>
      </c>
      <c r="F141" s="171">
        <v>12</v>
      </c>
      <c r="G141" s="175" t="s">
        <v>402</v>
      </c>
      <c r="I141" s="194"/>
    </row>
    <row r="142" spans="1:9" ht="60">
      <c r="A142" s="172">
        <v>133</v>
      </c>
      <c r="B142" s="168" t="s">
        <v>39</v>
      </c>
      <c r="C142" s="172" t="s">
        <v>12</v>
      </c>
      <c r="D142" s="172" t="s">
        <v>118</v>
      </c>
      <c r="E142" s="195" t="s">
        <v>401</v>
      </c>
      <c r="F142" s="171">
        <v>49</v>
      </c>
      <c r="G142" s="175" t="s">
        <v>402</v>
      </c>
      <c r="I142" s="194"/>
    </row>
    <row r="143" spans="1:9" ht="60">
      <c r="A143" s="172">
        <v>134</v>
      </c>
      <c r="B143" s="168" t="s">
        <v>37</v>
      </c>
      <c r="C143" s="172" t="s">
        <v>12</v>
      </c>
      <c r="D143" s="172" t="s">
        <v>118</v>
      </c>
      <c r="E143" s="195" t="s">
        <v>401</v>
      </c>
      <c r="F143" s="171">
        <v>48</v>
      </c>
      <c r="G143" s="175" t="s">
        <v>402</v>
      </c>
      <c r="I143" s="194"/>
    </row>
    <row r="144" spans="1:9" ht="60">
      <c r="A144" s="172">
        <v>135</v>
      </c>
      <c r="B144" s="168" t="s">
        <v>74</v>
      </c>
      <c r="C144" s="172" t="s">
        <v>12</v>
      </c>
      <c r="D144" s="172" t="s">
        <v>118</v>
      </c>
      <c r="E144" s="195" t="s">
        <v>401</v>
      </c>
      <c r="F144" s="171">
        <v>10</v>
      </c>
      <c r="G144" s="175" t="s">
        <v>402</v>
      </c>
      <c r="I144" s="194"/>
    </row>
    <row r="145" spans="1:9" ht="60">
      <c r="A145" s="172">
        <v>136</v>
      </c>
      <c r="B145" s="168" t="s">
        <v>75</v>
      </c>
      <c r="C145" s="172" t="s">
        <v>12</v>
      </c>
      <c r="D145" s="172" t="s">
        <v>118</v>
      </c>
      <c r="E145" s="195" t="s">
        <v>401</v>
      </c>
      <c r="F145" s="171">
        <v>11</v>
      </c>
      <c r="G145" s="175" t="s">
        <v>402</v>
      </c>
      <c r="I145" s="194"/>
    </row>
    <row r="146" spans="1:9" ht="60">
      <c r="A146" s="172">
        <v>137</v>
      </c>
      <c r="B146" s="170" t="s">
        <v>144</v>
      </c>
      <c r="C146" s="172" t="s">
        <v>12</v>
      </c>
      <c r="D146" s="172" t="s">
        <v>145</v>
      </c>
      <c r="E146" s="195" t="s">
        <v>401</v>
      </c>
      <c r="F146" s="171">
        <v>100</v>
      </c>
      <c r="G146" s="175" t="s">
        <v>402</v>
      </c>
      <c r="I146" s="194"/>
    </row>
    <row r="147" spans="1:9" ht="60">
      <c r="A147" s="172">
        <v>138</v>
      </c>
      <c r="B147" s="168" t="s">
        <v>31</v>
      </c>
      <c r="C147" s="172" t="s">
        <v>12</v>
      </c>
      <c r="D147" s="172" t="s">
        <v>51</v>
      </c>
      <c r="E147" s="181" t="s">
        <v>373</v>
      </c>
      <c r="F147" s="171">
        <v>34</v>
      </c>
      <c r="I147" s="194"/>
    </row>
    <row r="148" spans="1:9" ht="90">
      <c r="A148" s="172">
        <v>139</v>
      </c>
      <c r="B148" s="170" t="s">
        <v>328</v>
      </c>
      <c r="C148" s="172" t="s">
        <v>12</v>
      </c>
      <c r="D148" s="172" t="s">
        <v>51</v>
      </c>
      <c r="E148" s="181" t="s">
        <v>384</v>
      </c>
      <c r="F148" s="171">
        <v>250</v>
      </c>
      <c r="I148" s="194"/>
    </row>
    <row r="149" spans="1:9" ht="90">
      <c r="A149" s="172">
        <v>140</v>
      </c>
      <c r="B149" s="170" t="s">
        <v>331</v>
      </c>
      <c r="C149" s="172" t="s">
        <v>12</v>
      </c>
      <c r="D149" s="172" t="s">
        <v>51</v>
      </c>
      <c r="E149" s="181" t="s">
        <v>385</v>
      </c>
      <c r="F149" s="171">
        <v>250</v>
      </c>
      <c r="I149" s="194"/>
    </row>
    <row r="150" spans="1:9" ht="60">
      <c r="A150" s="172">
        <v>141</v>
      </c>
      <c r="B150" s="168" t="s">
        <v>32</v>
      </c>
      <c r="C150" s="172" t="s">
        <v>12</v>
      </c>
      <c r="D150" s="172" t="s">
        <v>51</v>
      </c>
      <c r="E150" s="181" t="s">
        <v>376</v>
      </c>
      <c r="F150" s="171">
        <v>350</v>
      </c>
      <c r="I150" s="194"/>
    </row>
    <row r="151" spans="1:9" ht="60">
      <c r="A151" s="172">
        <v>142</v>
      </c>
      <c r="B151" s="168" t="s">
        <v>78</v>
      </c>
      <c r="C151" s="172" t="s">
        <v>12</v>
      </c>
      <c r="D151" s="172" t="s">
        <v>118</v>
      </c>
      <c r="E151" s="181" t="s">
        <v>376</v>
      </c>
      <c r="F151" s="171">
        <v>100</v>
      </c>
      <c r="I151" s="194"/>
    </row>
    <row r="152" spans="1:9" ht="60">
      <c r="A152" s="172">
        <v>143</v>
      </c>
      <c r="B152" s="168" t="s">
        <v>151</v>
      </c>
      <c r="C152" s="172" t="s">
        <v>12</v>
      </c>
      <c r="D152" s="172" t="s">
        <v>118</v>
      </c>
      <c r="E152" s="195" t="s">
        <v>401</v>
      </c>
      <c r="F152" s="171">
        <v>10</v>
      </c>
      <c r="G152" s="175" t="s">
        <v>402</v>
      </c>
      <c r="I152" s="194"/>
    </row>
    <row r="153" spans="1:9" ht="60">
      <c r="A153" s="172">
        <v>144</v>
      </c>
      <c r="B153" s="170" t="s">
        <v>215</v>
      </c>
      <c r="C153" s="172" t="s">
        <v>12</v>
      </c>
      <c r="D153" s="172" t="s">
        <v>118</v>
      </c>
      <c r="E153" s="195" t="s">
        <v>401</v>
      </c>
      <c r="F153" s="171">
        <v>10</v>
      </c>
      <c r="G153" s="175" t="s">
        <v>402</v>
      </c>
      <c r="I153" s="194"/>
    </row>
    <row r="154" spans="1:9" ht="60">
      <c r="A154" s="172">
        <v>145</v>
      </c>
      <c r="B154" s="168" t="s">
        <v>33</v>
      </c>
      <c r="C154" s="172" t="s">
        <v>12</v>
      </c>
      <c r="D154" s="172" t="s">
        <v>118</v>
      </c>
      <c r="E154" s="195" t="s">
        <v>401</v>
      </c>
      <c r="F154" s="171">
        <v>10</v>
      </c>
      <c r="G154" s="175" t="s">
        <v>402</v>
      </c>
      <c r="I154" s="194"/>
    </row>
    <row r="155" spans="1:9" ht="45">
      <c r="A155" s="172">
        <v>146</v>
      </c>
      <c r="B155" s="170" t="s">
        <v>155</v>
      </c>
      <c r="C155" s="172" t="s">
        <v>12</v>
      </c>
      <c r="D155" s="172" t="s">
        <v>118</v>
      </c>
      <c r="E155" s="181" t="s">
        <v>377</v>
      </c>
      <c r="F155" s="171">
        <v>7</v>
      </c>
      <c r="I155" s="194"/>
    </row>
    <row r="156" spans="1:9" ht="60">
      <c r="A156" s="172">
        <v>147</v>
      </c>
      <c r="B156" s="170" t="s">
        <v>174</v>
      </c>
      <c r="C156" s="172" t="s">
        <v>12</v>
      </c>
      <c r="D156" s="172" t="s">
        <v>118</v>
      </c>
      <c r="E156" s="195" t="s">
        <v>401</v>
      </c>
      <c r="F156" s="171">
        <v>10</v>
      </c>
      <c r="G156" s="175" t="s">
        <v>402</v>
      </c>
      <c r="I156" s="194"/>
    </row>
    <row r="157" spans="1:9" ht="30">
      <c r="A157" s="172">
        <v>148</v>
      </c>
      <c r="B157" s="170" t="s">
        <v>102</v>
      </c>
      <c r="C157" s="172" t="s">
        <v>1</v>
      </c>
      <c r="D157" s="172" t="s">
        <v>118</v>
      </c>
      <c r="E157" s="181" t="s">
        <v>378</v>
      </c>
      <c r="F157" s="171">
        <v>375</v>
      </c>
      <c r="I157" s="194"/>
    </row>
    <row r="158" spans="1:9" ht="30">
      <c r="A158" s="172">
        <v>149</v>
      </c>
      <c r="B158" s="168" t="s">
        <v>34</v>
      </c>
      <c r="C158" s="172" t="s">
        <v>1</v>
      </c>
      <c r="D158" s="172" t="s">
        <v>118</v>
      </c>
      <c r="E158" s="181" t="s">
        <v>378</v>
      </c>
      <c r="F158" s="171">
        <v>83000</v>
      </c>
      <c r="I158" s="194"/>
    </row>
    <row r="159" spans="1:9" ht="30">
      <c r="A159" s="172">
        <v>150</v>
      </c>
      <c r="B159" s="170" t="s">
        <v>341</v>
      </c>
      <c r="C159" s="172" t="s">
        <v>1</v>
      </c>
      <c r="D159" s="172" t="s">
        <v>118</v>
      </c>
      <c r="E159" s="181" t="s">
        <v>379</v>
      </c>
      <c r="F159" s="171">
        <v>150</v>
      </c>
      <c r="I159" s="194"/>
    </row>
    <row r="160" spans="1:9" ht="30">
      <c r="A160" s="172">
        <v>151</v>
      </c>
      <c r="B160" s="170" t="s">
        <v>228</v>
      </c>
      <c r="C160" s="172" t="s">
        <v>1</v>
      </c>
      <c r="D160" s="172" t="s">
        <v>118</v>
      </c>
      <c r="E160" s="181" t="s">
        <v>379</v>
      </c>
      <c r="F160" s="171">
        <v>750</v>
      </c>
      <c r="I160" s="194"/>
    </row>
    <row r="161" spans="1:9" ht="30">
      <c r="A161" s="172">
        <v>152</v>
      </c>
      <c r="B161" s="170" t="s">
        <v>99</v>
      </c>
      <c r="C161" s="172" t="s">
        <v>1</v>
      </c>
      <c r="D161" s="172" t="s">
        <v>118</v>
      </c>
      <c r="E161" s="181" t="s">
        <v>378</v>
      </c>
      <c r="F161" s="171">
        <v>225</v>
      </c>
      <c r="I161" s="194"/>
    </row>
    <row r="162" spans="1:9" ht="45">
      <c r="A162" s="172">
        <v>153</v>
      </c>
      <c r="B162" s="170" t="s">
        <v>109</v>
      </c>
      <c r="C162" s="172" t="s">
        <v>1</v>
      </c>
      <c r="D162" s="172" t="s">
        <v>118</v>
      </c>
      <c r="E162" s="181" t="s">
        <v>392</v>
      </c>
      <c r="F162" s="171">
        <v>1000</v>
      </c>
      <c r="I162" s="194"/>
    </row>
    <row r="163" spans="1:9" ht="45">
      <c r="A163" s="172">
        <v>154</v>
      </c>
      <c r="B163" s="170" t="s">
        <v>200</v>
      </c>
      <c r="C163" s="172" t="s">
        <v>1</v>
      </c>
      <c r="D163" s="172" t="s">
        <v>118</v>
      </c>
      <c r="E163" s="181" t="s">
        <v>392</v>
      </c>
      <c r="F163" s="171">
        <v>1000</v>
      </c>
      <c r="I163" s="194"/>
    </row>
    <row r="164" spans="1:9" ht="45">
      <c r="A164" s="172">
        <v>155</v>
      </c>
      <c r="B164" s="170" t="s">
        <v>201</v>
      </c>
      <c r="C164" s="172" t="s">
        <v>1</v>
      </c>
      <c r="D164" s="172" t="s">
        <v>118</v>
      </c>
      <c r="E164" s="181" t="s">
        <v>392</v>
      </c>
      <c r="F164" s="171">
        <v>1000</v>
      </c>
      <c r="I164" s="194"/>
    </row>
    <row r="165" spans="1:9" ht="45">
      <c r="A165" s="172">
        <v>156</v>
      </c>
      <c r="B165" s="170" t="s">
        <v>202</v>
      </c>
      <c r="C165" s="172" t="s">
        <v>1</v>
      </c>
      <c r="D165" s="172" t="s">
        <v>118</v>
      </c>
      <c r="E165" s="181" t="s">
        <v>392</v>
      </c>
      <c r="F165" s="171">
        <v>1000</v>
      </c>
      <c r="I165" s="194"/>
    </row>
    <row r="166" spans="1:9" ht="45">
      <c r="A166" s="172">
        <v>157</v>
      </c>
      <c r="B166" s="170" t="s">
        <v>110</v>
      </c>
      <c r="C166" s="172" t="s">
        <v>1</v>
      </c>
      <c r="D166" s="172" t="s">
        <v>118</v>
      </c>
      <c r="E166" s="181" t="s">
        <v>392</v>
      </c>
      <c r="F166" s="171">
        <v>1000</v>
      </c>
      <c r="I166" s="194"/>
    </row>
    <row r="167" spans="1:9" ht="45">
      <c r="A167" s="172">
        <v>158</v>
      </c>
      <c r="B167" s="170" t="s">
        <v>199</v>
      </c>
      <c r="C167" s="172" t="s">
        <v>1</v>
      </c>
      <c r="D167" s="172" t="s">
        <v>118</v>
      </c>
      <c r="E167" s="181" t="s">
        <v>392</v>
      </c>
      <c r="F167" s="171">
        <v>200</v>
      </c>
      <c r="I167" s="194"/>
    </row>
    <row r="168" spans="1:9" ht="45">
      <c r="A168" s="172">
        <v>159</v>
      </c>
      <c r="B168" s="170" t="s">
        <v>234</v>
      </c>
      <c r="C168" s="172" t="s">
        <v>1</v>
      </c>
      <c r="D168" s="172" t="s">
        <v>118</v>
      </c>
      <c r="E168" s="181" t="s">
        <v>392</v>
      </c>
      <c r="F168" s="171">
        <v>100</v>
      </c>
      <c r="I168" s="194"/>
    </row>
    <row r="169" spans="1:9" ht="45">
      <c r="A169" s="172">
        <v>160</v>
      </c>
      <c r="B169" s="170" t="s">
        <v>344</v>
      </c>
      <c r="C169" s="172" t="s">
        <v>1</v>
      </c>
      <c r="D169" s="172" t="s">
        <v>118</v>
      </c>
      <c r="E169" s="181" t="s">
        <v>392</v>
      </c>
      <c r="F169" s="171">
        <v>1000</v>
      </c>
      <c r="I169" s="194"/>
    </row>
    <row r="170" spans="1:9" ht="45">
      <c r="A170" s="172">
        <v>161</v>
      </c>
      <c r="B170" s="168" t="s">
        <v>108</v>
      </c>
      <c r="C170" s="172" t="s">
        <v>1</v>
      </c>
      <c r="D170" s="172" t="s">
        <v>118</v>
      </c>
      <c r="E170" s="181" t="s">
        <v>392</v>
      </c>
      <c r="F170" s="171">
        <v>1000</v>
      </c>
      <c r="I170" s="194"/>
    </row>
    <row r="171" spans="1:9" ht="45">
      <c r="A171" s="172">
        <v>162</v>
      </c>
      <c r="B171" s="170" t="s">
        <v>107</v>
      </c>
      <c r="C171" s="172" t="s">
        <v>1</v>
      </c>
      <c r="D171" s="172" t="s">
        <v>118</v>
      </c>
      <c r="E171" s="181" t="s">
        <v>393</v>
      </c>
      <c r="F171" s="171">
        <v>1000</v>
      </c>
      <c r="I171" s="194"/>
    </row>
    <row r="172" spans="1:9" ht="45">
      <c r="A172" s="172">
        <v>163</v>
      </c>
      <c r="B172" s="168" t="s">
        <v>205</v>
      </c>
      <c r="C172" s="172" t="s">
        <v>1</v>
      </c>
      <c r="D172" s="172" t="s">
        <v>118</v>
      </c>
      <c r="E172" s="181" t="s">
        <v>392</v>
      </c>
      <c r="F172" s="171">
        <v>300</v>
      </c>
      <c r="I172" s="194"/>
    </row>
    <row r="173" spans="1:9" ht="45">
      <c r="A173" s="172">
        <v>164</v>
      </c>
      <c r="B173" s="170" t="s">
        <v>232</v>
      </c>
      <c r="C173" s="172" t="s">
        <v>1</v>
      </c>
      <c r="D173" s="172" t="s">
        <v>51</v>
      </c>
      <c r="E173" s="181" t="s">
        <v>392</v>
      </c>
      <c r="F173" s="171">
        <v>6000</v>
      </c>
      <c r="I173" s="194"/>
    </row>
    <row r="174" spans="1:9" ht="30">
      <c r="A174" s="172">
        <v>165</v>
      </c>
      <c r="B174" s="183" t="s">
        <v>150</v>
      </c>
      <c r="C174" s="167" t="s">
        <v>1</v>
      </c>
      <c r="D174" s="167" t="s">
        <v>291</v>
      </c>
      <c r="E174" s="184" t="s">
        <v>380</v>
      </c>
      <c r="F174" s="185">
        <v>8000</v>
      </c>
      <c r="I174" s="194"/>
    </row>
    <row r="175" spans="1:9" ht="30">
      <c r="A175" s="172">
        <v>166</v>
      </c>
      <c r="B175" s="183" t="s">
        <v>147</v>
      </c>
      <c r="C175" s="167" t="s">
        <v>1</v>
      </c>
      <c r="D175" s="167" t="s">
        <v>53</v>
      </c>
      <c r="E175" s="184" t="s">
        <v>380</v>
      </c>
      <c r="F175" s="185">
        <v>8000</v>
      </c>
      <c r="I175" s="194"/>
    </row>
    <row r="176" spans="1:9" ht="63">
      <c r="A176" s="172">
        <v>167</v>
      </c>
      <c r="B176" s="67" t="s">
        <v>399</v>
      </c>
      <c r="C176" s="186" t="s">
        <v>12</v>
      </c>
      <c r="D176" s="186" t="s">
        <v>118</v>
      </c>
      <c r="E176" s="187" t="s">
        <v>400</v>
      </c>
      <c r="F176" s="187">
        <v>30</v>
      </c>
      <c r="I176" s="194"/>
    </row>
    <row r="177" spans="1:8" s="177" customFormat="1">
      <c r="A177" s="188"/>
      <c r="B177" s="169"/>
      <c r="C177" s="200"/>
      <c r="D177" s="200"/>
      <c r="E177" s="188"/>
      <c r="F177" s="176"/>
      <c r="H177" s="180"/>
    </row>
    <row r="178" spans="1:8" s="177" customFormat="1">
      <c r="A178" s="188"/>
      <c r="B178" s="169"/>
      <c r="C178" s="188"/>
      <c r="D178" s="188"/>
      <c r="E178" s="188"/>
      <c r="F178" s="176"/>
      <c r="G178" s="191"/>
      <c r="H178" s="180"/>
    </row>
    <row r="179" spans="1:8" s="177" customFormat="1">
      <c r="A179" s="188"/>
      <c r="B179" s="169"/>
      <c r="C179" s="188"/>
      <c r="D179" s="188"/>
      <c r="E179" s="188"/>
      <c r="F179" s="176"/>
      <c r="H179" s="180"/>
    </row>
    <row r="180" spans="1:8" s="177" customFormat="1">
      <c r="A180" s="188"/>
      <c r="B180" s="169"/>
      <c r="C180" s="188"/>
      <c r="D180" s="188"/>
      <c r="E180" s="188"/>
      <c r="F180" s="176"/>
      <c r="H180" s="180"/>
    </row>
    <row r="181" spans="1:8" s="177" customFormat="1">
      <c r="A181" s="188"/>
      <c r="B181" s="169"/>
      <c r="C181" s="188"/>
      <c r="D181" s="188"/>
      <c r="E181" s="188"/>
      <c r="F181" s="176"/>
      <c r="H181" s="176"/>
    </row>
    <row r="182" spans="1:8" s="177" customFormat="1">
      <c r="A182" s="188"/>
      <c r="B182" s="169"/>
      <c r="C182" s="188"/>
      <c r="D182" s="188"/>
      <c r="E182" s="188"/>
      <c r="F182" s="176"/>
      <c r="H182" s="176"/>
    </row>
    <row r="183" spans="1:8" s="177" customFormat="1">
      <c r="A183" s="188"/>
      <c r="B183" s="169"/>
      <c r="C183" s="200"/>
      <c r="D183" s="200"/>
      <c r="E183" s="188"/>
      <c r="F183" s="176"/>
      <c r="H183" s="176"/>
    </row>
  </sheetData>
  <autoFilter ref="A7:I176"/>
  <sortState ref="A7:E186">
    <sortCondition ref="B7"/>
  </sortState>
  <mergeCells count="13">
    <mergeCell ref="F7:F9"/>
    <mergeCell ref="A3:F3"/>
    <mergeCell ref="A4:F4"/>
    <mergeCell ref="A5:F5"/>
    <mergeCell ref="C183:D183"/>
    <mergeCell ref="C177:D177"/>
    <mergeCell ref="A1:E1"/>
    <mergeCell ref="A2:E2"/>
    <mergeCell ref="A7:A9"/>
    <mergeCell ref="B7:B9"/>
    <mergeCell ref="C7:C9"/>
    <mergeCell ref="D7:D9"/>
    <mergeCell ref="E7:E9"/>
  </mergeCells>
  <pageMargins left="0.35" right="0" top="0.52" bottom="0.41" header="0.3" footer="0.3"/>
  <pageSetup paperSize="9" orientation="portrait" verticalDpi="0"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81"/>
  <sheetViews>
    <sheetView topLeftCell="F1" zoomScale="89" zoomScaleNormal="89" workbookViewId="0">
      <selection activeCell="AA202" sqref="AA202"/>
    </sheetView>
  </sheetViews>
  <sheetFormatPr defaultRowHeight="15.75"/>
  <cols>
    <col min="1" max="1" width="5.85546875" style="21" customWidth="1"/>
    <col min="2" max="2" width="50.28515625" style="15" customWidth="1"/>
    <col min="3" max="3" width="9.140625" style="15" customWidth="1"/>
    <col min="4" max="4" width="11.7109375" style="15" customWidth="1"/>
    <col min="5" max="5" width="8.28515625" style="33" customWidth="1"/>
    <col min="6" max="6" width="9.42578125" style="33" customWidth="1"/>
    <col min="7" max="8" width="7.7109375" style="33" customWidth="1"/>
    <col min="9" max="10" width="6.5703125" style="33" customWidth="1"/>
    <col min="11" max="11" width="7.5703125" style="33" customWidth="1"/>
    <col min="12" max="16" width="6.5703125" style="33" customWidth="1"/>
    <col min="17" max="17" width="6.5703125" style="48" customWidth="1"/>
    <col min="18" max="30" width="6.5703125" style="33" customWidth="1"/>
    <col min="31" max="31" width="8" style="33" customWidth="1"/>
    <col min="32" max="32" width="13.140625" style="16" customWidth="1"/>
    <col min="33" max="33" width="11.5703125" style="16" bestFit="1" customWidth="1"/>
    <col min="34" max="16384" width="9.140625" style="15"/>
  </cols>
  <sheetData>
    <row r="1" spans="1:33">
      <c r="X1" s="33" t="s">
        <v>206</v>
      </c>
      <c r="AE1" s="33" t="s">
        <v>198</v>
      </c>
    </row>
    <row r="2" spans="1:33" ht="107.25">
      <c r="A2" s="4"/>
      <c r="B2" s="3" t="s">
        <v>116</v>
      </c>
      <c r="C2" s="3" t="s">
        <v>117</v>
      </c>
      <c r="D2" s="3" t="s">
        <v>124</v>
      </c>
      <c r="E2" s="34" t="s">
        <v>54</v>
      </c>
      <c r="F2" s="34" t="s">
        <v>55</v>
      </c>
      <c r="G2" s="34" t="s">
        <v>185</v>
      </c>
      <c r="H2" s="34" t="s">
        <v>97</v>
      </c>
      <c r="I2" s="34" t="s">
        <v>56</v>
      </c>
      <c r="J2" s="34" t="s">
        <v>57</v>
      </c>
      <c r="K2" s="34" t="s">
        <v>58</v>
      </c>
      <c r="L2" s="34" t="s">
        <v>59</v>
      </c>
      <c r="M2" s="34" t="s">
        <v>60</v>
      </c>
      <c r="N2" s="34" t="s">
        <v>61</v>
      </c>
      <c r="O2" s="34" t="s">
        <v>62</v>
      </c>
      <c r="P2" s="34" t="s">
        <v>94</v>
      </c>
      <c r="Q2" s="34" t="s">
        <v>140</v>
      </c>
      <c r="R2" s="34" t="s">
        <v>63</v>
      </c>
      <c r="S2" s="34" t="s">
        <v>64</v>
      </c>
      <c r="T2" s="34" t="s">
        <v>112</v>
      </c>
      <c r="U2" s="34" t="s">
        <v>65</v>
      </c>
      <c r="V2" s="34" t="s">
        <v>66</v>
      </c>
      <c r="W2" s="34" t="s">
        <v>67</v>
      </c>
      <c r="X2" s="34" t="s">
        <v>68</v>
      </c>
      <c r="Y2" s="34" t="s">
        <v>69</v>
      </c>
      <c r="Z2" s="35" t="s">
        <v>126</v>
      </c>
      <c r="AA2" s="35" t="s">
        <v>125</v>
      </c>
      <c r="AB2" s="35" t="s">
        <v>72</v>
      </c>
      <c r="AC2" s="34" t="s">
        <v>142</v>
      </c>
      <c r="AD2" s="34" t="s">
        <v>146</v>
      </c>
      <c r="AE2" s="34" t="s">
        <v>70</v>
      </c>
      <c r="AF2" s="34" t="s">
        <v>71</v>
      </c>
    </row>
    <row r="3" spans="1:33">
      <c r="A3" s="4">
        <v>131</v>
      </c>
      <c r="B3" s="17" t="s">
        <v>35</v>
      </c>
      <c r="C3" s="3"/>
      <c r="D3" s="6" t="s">
        <v>118</v>
      </c>
      <c r="E3" s="49"/>
      <c r="F3" s="49">
        <v>6000</v>
      </c>
      <c r="G3" s="49"/>
      <c r="H3" s="49"/>
      <c r="I3" s="36"/>
      <c r="J3" s="36"/>
      <c r="K3" s="36"/>
      <c r="L3" s="36"/>
      <c r="M3" s="36"/>
      <c r="N3" s="36"/>
      <c r="O3" s="36"/>
      <c r="P3" s="36"/>
      <c r="Q3" s="50"/>
      <c r="R3" s="36"/>
      <c r="S3" s="36"/>
      <c r="T3" s="36"/>
      <c r="U3" s="36"/>
      <c r="V3" s="36"/>
      <c r="W3" s="36"/>
      <c r="X3" s="36"/>
      <c r="Y3" s="36"/>
      <c r="Z3" s="36"/>
      <c r="AA3" s="36"/>
      <c r="AB3" s="36"/>
      <c r="AC3" s="36"/>
      <c r="AD3" s="36"/>
      <c r="AE3" s="36"/>
      <c r="AF3" s="37">
        <f t="shared" ref="AF3:AF34" si="0">SUM(E3:AE3)</f>
        <v>6000</v>
      </c>
      <c r="AG3" s="16">
        <v>6000</v>
      </c>
    </row>
    <row r="4" spans="1:33">
      <c r="A4" s="4">
        <v>76</v>
      </c>
      <c r="B4" s="7" t="s">
        <v>100</v>
      </c>
      <c r="C4" s="5" t="s">
        <v>1</v>
      </c>
      <c r="D4" s="6" t="s">
        <v>118</v>
      </c>
      <c r="E4" s="20"/>
      <c r="F4" s="20"/>
      <c r="G4" s="20"/>
      <c r="H4" s="20">
        <v>500</v>
      </c>
      <c r="I4" s="20"/>
      <c r="J4" s="20"/>
      <c r="K4" s="20"/>
      <c r="L4" s="20"/>
      <c r="M4" s="20"/>
      <c r="N4" s="20"/>
      <c r="O4" s="20"/>
      <c r="P4" s="20"/>
      <c r="Q4" s="51"/>
      <c r="R4" s="20"/>
      <c r="S4" s="20"/>
      <c r="T4" s="20"/>
      <c r="U4" s="20"/>
      <c r="V4" s="20"/>
      <c r="W4" s="20"/>
      <c r="X4" s="20"/>
      <c r="Y4" s="20"/>
      <c r="Z4" s="20"/>
      <c r="AA4" s="20"/>
      <c r="AB4" s="20"/>
      <c r="AC4" s="20"/>
      <c r="AD4" s="20"/>
      <c r="AE4" s="20"/>
      <c r="AF4" s="37">
        <f t="shared" si="0"/>
        <v>500</v>
      </c>
      <c r="AG4" s="33">
        <v>500</v>
      </c>
    </row>
    <row r="5" spans="1:33">
      <c r="A5" s="4">
        <v>139</v>
      </c>
      <c r="B5" s="10" t="s">
        <v>139</v>
      </c>
      <c r="C5" s="18" t="s">
        <v>1</v>
      </c>
      <c r="D5" s="19" t="s">
        <v>118</v>
      </c>
      <c r="E5" s="26"/>
      <c r="F5" s="26"/>
      <c r="G5" s="26"/>
      <c r="H5" s="26"/>
      <c r="I5" s="26"/>
      <c r="J5" s="26"/>
      <c r="K5" s="26">
        <v>8000</v>
      </c>
      <c r="L5" s="26"/>
      <c r="M5" s="26"/>
      <c r="N5" s="26"/>
      <c r="O5" s="26"/>
      <c r="P5" s="26"/>
      <c r="Q5" s="26"/>
      <c r="R5" s="26"/>
      <c r="S5" s="26"/>
      <c r="T5" s="26"/>
      <c r="U5" s="26"/>
      <c r="V5" s="26"/>
      <c r="W5" s="26"/>
      <c r="X5" s="26"/>
      <c r="Y5" s="26"/>
      <c r="Z5" s="26"/>
      <c r="AA5" s="26"/>
      <c r="AB5" s="26"/>
      <c r="AC5" s="26"/>
      <c r="AD5" s="26"/>
      <c r="AE5" s="26"/>
      <c r="AF5" s="37">
        <f t="shared" si="0"/>
        <v>8000</v>
      </c>
      <c r="AG5" s="16">
        <v>8000</v>
      </c>
    </row>
    <row r="6" spans="1:33">
      <c r="A6" s="4">
        <v>154</v>
      </c>
      <c r="B6" s="9" t="s">
        <v>91</v>
      </c>
      <c r="C6" s="4" t="s">
        <v>1</v>
      </c>
      <c r="D6" s="6" t="s">
        <v>118</v>
      </c>
      <c r="E6" s="24"/>
      <c r="F6" s="24">
        <v>1500</v>
      </c>
      <c r="G6" s="24"/>
      <c r="H6" s="24"/>
      <c r="I6" s="24"/>
      <c r="J6" s="24"/>
      <c r="K6" s="24">
        <v>5000</v>
      </c>
      <c r="L6" s="24">
        <v>650</v>
      </c>
      <c r="M6" s="24"/>
      <c r="N6" s="24">
        <v>4000</v>
      </c>
      <c r="O6" s="24">
        <v>1500</v>
      </c>
      <c r="P6" s="26">
        <v>2000</v>
      </c>
      <c r="Q6" s="51">
        <v>7000</v>
      </c>
      <c r="R6" s="24">
        <v>1200</v>
      </c>
      <c r="S6" s="24"/>
      <c r="T6" s="24"/>
      <c r="U6" s="24"/>
      <c r="V6" s="24"/>
      <c r="W6" s="24"/>
      <c r="X6" s="24"/>
      <c r="Y6" s="24"/>
      <c r="Z6" s="24"/>
      <c r="AA6" s="24"/>
      <c r="AB6" s="24"/>
      <c r="AC6" s="24"/>
      <c r="AD6" s="24"/>
      <c r="AE6" s="24"/>
      <c r="AF6" s="37">
        <f t="shared" si="0"/>
        <v>22850</v>
      </c>
      <c r="AG6" s="16">
        <v>22850</v>
      </c>
    </row>
    <row r="7" spans="1:33">
      <c r="A7" s="4">
        <v>64</v>
      </c>
      <c r="B7" s="9" t="s">
        <v>84</v>
      </c>
      <c r="C7" s="4" t="s">
        <v>1</v>
      </c>
      <c r="D7" s="4" t="s">
        <v>118</v>
      </c>
      <c r="E7" s="20"/>
      <c r="F7" s="20"/>
      <c r="G7" s="20"/>
      <c r="H7" s="20"/>
      <c r="I7" s="20"/>
      <c r="J7" s="20"/>
      <c r="K7" s="20"/>
      <c r="L7" s="20"/>
      <c r="M7" s="20"/>
      <c r="N7" s="20"/>
      <c r="O7" s="20"/>
      <c r="P7" s="20"/>
      <c r="Q7" s="51"/>
      <c r="R7" s="20"/>
      <c r="S7" s="20"/>
      <c r="T7" s="20"/>
      <c r="U7" s="20"/>
      <c r="V7" s="20"/>
      <c r="W7" s="20"/>
      <c r="X7" s="20"/>
      <c r="Y7" s="20"/>
      <c r="Z7" s="20">
        <v>432</v>
      </c>
      <c r="AA7" s="20"/>
      <c r="AB7" s="20"/>
      <c r="AC7" s="20"/>
      <c r="AD7" s="20"/>
      <c r="AE7" s="20"/>
      <c r="AF7" s="37">
        <f t="shared" si="0"/>
        <v>432</v>
      </c>
      <c r="AG7" s="33">
        <v>432</v>
      </c>
    </row>
    <row r="8" spans="1:33">
      <c r="A8" s="4">
        <v>150</v>
      </c>
      <c r="B8" s="11" t="s">
        <v>0</v>
      </c>
      <c r="C8" s="14" t="s">
        <v>1</v>
      </c>
      <c r="D8" s="19" t="s">
        <v>118</v>
      </c>
      <c r="E8" s="26">
        <v>10000</v>
      </c>
      <c r="F8" s="26">
        <v>3000</v>
      </c>
      <c r="G8" s="26"/>
      <c r="H8" s="26"/>
      <c r="I8" s="26">
        <v>4000</v>
      </c>
      <c r="J8" s="26"/>
      <c r="K8" s="26"/>
      <c r="L8" s="26">
        <v>1000</v>
      </c>
      <c r="M8" s="26"/>
      <c r="N8" s="26"/>
      <c r="O8" s="26"/>
      <c r="P8" s="26"/>
      <c r="Q8" s="26"/>
      <c r="R8" s="26"/>
      <c r="S8" s="26"/>
      <c r="T8" s="26"/>
      <c r="U8" s="26"/>
      <c r="V8" s="26">
        <v>800</v>
      </c>
      <c r="W8" s="26"/>
      <c r="X8" s="26"/>
      <c r="Y8" s="26"/>
      <c r="Z8" s="26"/>
      <c r="AA8" s="26"/>
      <c r="AB8" s="26"/>
      <c r="AC8" s="26"/>
      <c r="AD8" s="26"/>
      <c r="AE8" s="26"/>
      <c r="AF8" s="37">
        <f t="shared" si="0"/>
        <v>18800</v>
      </c>
      <c r="AG8" s="16">
        <v>18800</v>
      </c>
    </row>
    <row r="9" spans="1:33">
      <c r="A9" s="4">
        <v>32</v>
      </c>
      <c r="B9" s="23" t="s">
        <v>179</v>
      </c>
      <c r="C9" s="4" t="s">
        <v>1</v>
      </c>
      <c r="D9" s="6" t="s">
        <v>118</v>
      </c>
      <c r="E9" s="24"/>
      <c r="F9" s="24"/>
      <c r="G9" s="24"/>
      <c r="H9" s="24"/>
      <c r="I9" s="24"/>
      <c r="J9" s="24"/>
      <c r="K9" s="24"/>
      <c r="L9" s="24"/>
      <c r="M9" s="24"/>
      <c r="N9" s="24"/>
      <c r="O9" s="24"/>
      <c r="P9" s="24"/>
      <c r="Q9" s="51"/>
      <c r="R9" s="24"/>
      <c r="S9" s="24"/>
      <c r="T9" s="24"/>
      <c r="U9" s="24"/>
      <c r="V9" s="24"/>
      <c r="W9" s="24">
        <v>100</v>
      </c>
      <c r="X9" s="24"/>
      <c r="Y9" s="24"/>
      <c r="Z9" s="24"/>
      <c r="AA9" s="24"/>
      <c r="AB9" s="24"/>
      <c r="AC9" s="24"/>
      <c r="AD9" s="24"/>
      <c r="AE9" s="24"/>
      <c r="AF9" s="37">
        <f t="shared" si="0"/>
        <v>100</v>
      </c>
      <c r="AG9" s="16">
        <v>100</v>
      </c>
    </row>
    <row r="10" spans="1:33">
      <c r="A10" s="4">
        <v>86</v>
      </c>
      <c r="B10" s="9" t="s">
        <v>95</v>
      </c>
      <c r="C10" s="4" t="s">
        <v>1</v>
      </c>
      <c r="D10" s="6" t="s">
        <v>118</v>
      </c>
      <c r="E10" s="24"/>
      <c r="F10" s="24"/>
      <c r="G10" s="24"/>
      <c r="H10" s="24"/>
      <c r="I10" s="24"/>
      <c r="J10" s="24"/>
      <c r="K10" s="24">
        <v>1000</v>
      </c>
      <c r="L10" s="24"/>
      <c r="M10" s="24"/>
      <c r="N10" s="24"/>
      <c r="O10" s="24"/>
      <c r="P10" s="24"/>
      <c r="Q10" s="51"/>
      <c r="R10" s="24"/>
      <c r="S10" s="24"/>
      <c r="T10" s="24"/>
      <c r="U10" s="24"/>
      <c r="V10" s="24"/>
      <c r="W10" s="24"/>
      <c r="X10" s="24"/>
      <c r="Y10" s="24"/>
      <c r="Z10" s="24"/>
      <c r="AA10" s="24"/>
      <c r="AB10" s="24"/>
      <c r="AC10" s="24"/>
      <c r="AD10" s="24"/>
      <c r="AE10" s="24"/>
      <c r="AF10" s="37">
        <f t="shared" si="0"/>
        <v>1000</v>
      </c>
      <c r="AG10" s="16">
        <v>1000</v>
      </c>
    </row>
    <row r="11" spans="1:33">
      <c r="A11" s="4">
        <v>117</v>
      </c>
      <c r="B11" s="23" t="s">
        <v>178</v>
      </c>
      <c r="C11" s="4" t="s">
        <v>1</v>
      </c>
      <c r="D11" s="4" t="s">
        <v>118</v>
      </c>
      <c r="E11" s="24"/>
      <c r="F11" s="24"/>
      <c r="G11" s="24"/>
      <c r="H11" s="24"/>
      <c r="I11" s="24"/>
      <c r="J11" s="24"/>
      <c r="K11" s="24"/>
      <c r="L11" s="24"/>
      <c r="M11" s="24"/>
      <c r="N11" s="24"/>
      <c r="O11" s="24"/>
      <c r="P11" s="24"/>
      <c r="Q11" s="51"/>
      <c r="R11" s="24"/>
      <c r="S11" s="24"/>
      <c r="T11" s="24"/>
      <c r="U11" s="24"/>
      <c r="V11" s="24"/>
      <c r="W11" s="24">
        <v>2000</v>
      </c>
      <c r="X11" s="24"/>
      <c r="Y11" s="24"/>
      <c r="Z11" s="24"/>
      <c r="AA11" s="24"/>
      <c r="AB11" s="24"/>
      <c r="AC11" s="24"/>
      <c r="AD11" s="24"/>
      <c r="AE11" s="24"/>
      <c r="AF11" s="37">
        <f t="shared" si="0"/>
        <v>2000</v>
      </c>
      <c r="AG11" s="16">
        <v>2000</v>
      </c>
    </row>
    <row r="12" spans="1:33" s="22" customFormat="1">
      <c r="A12" s="4">
        <v>81</v>
      </c>
      <c r="B12" s="9" t="s">
        <v>210</v>
      </c>
      <c r="C12" s="4"/>
      <c r="D12" s="6"/>
      <c r="E12" s="24"/>
      <c r="F12" s="24"/>
      <c r="G12" s="24"/>
      <c r="H12" s="24"/>
      <c r="I12" s="24"/>
      <c r="J12" s="24"/>
      <c r="K12" s="24"/>
      <c r="L12" s="24"/>
      <c r="M12" s="24"/>
      <c r="N12" s="24"/>
      <c r="O12" s="24"/>
      <c r="P12" s="24"/>
      <c r="Q12" s="51"/>
      <c r="R12" s="24">
        <v>600</v>
      </c>
      <c r="S12" s="24"/>
      <c r="T12" s="24"/>
      <c r="U12" s="24"/>
      <c r="V12" s="24"/>
      <c r="W12" s="24"/>
      <c r="X12" s="24"/>
      <c r="Y12" s="24"/>
      <c r="Z12" s="24"/>
      <c r="AA12" s="24"/>
      <c r="AB12" s="24"/>
      <c r="AC12" s="24"/>
      <c r="AD12" s="24"/>
      <c r="AE12" s="24"/>
      <c r="AF12" s="37">
        <f t="shared" si="0"/>
        <v>600</v>
      </c>
      <c r="AG12" s="16">
        <v>600</v>
      </c>
    </row>
    <row r="13" spans="1:33">
      <c r="A13" s="4">
        <v>161</v>
      </c>
      <c r="B13" s="9" t="s">
        <v>161</v>
      </c>
      <c r="C13" s="4" t="s">
        <v>1</v>
      </c>
      <c r="D13" s="6" t="s">
        <v>51</v>
      </c>
      <c r="E13" s="49"/>
      <c r="F13" s="24"/>
      <c r="G13" s="24"/>
      <c r="H13" s="24"/>
      <c r="I13" s="24"/>
      <c r="J13" s="24"/>
      <c r="K13" s="24"/>
      <c r="L13" s="24"/>
      <c r="M13" s="24">
        <v>20000</v>
      </c>
      <c r="N13" s="24"/>
      <c r="O13" s="24"/>
      <c r="P13" s="24"/>
      <c r="Q13" s="51"/>
      <c r="R13" s="24"/>
      <c r="S13" s="24"/>
      <c r="T13" s="24"/>
      <c r="U13" s="24"/>
      <c r="V13" s="24"/>
      <c r="W13" s="24"/>
      <c r="X13" s="24"/>
      <c r="Y13" s="24"/>
      <c r="Z13" s="24"/>
      <c r="AA13" s="24"/>
      <c r="AB13" s="24"/>
      <c r="AC13" s="24"/>
      <c r="AD13" s="24"/>
      <c r="AE13" s="24"/>
      <c r="AF13" s="37">
        <f t="shared" si="0"/>
        <v>20000</v>
      </c>
      <c r="AG13" s="16">
        <v>20000</v>
      </c>
    </row>
    <row r="14" spans="1:33">
      <c r="A14" s="4">
        <v>163</v>
      </c>
      <c r="B14" s="11" t="s">
        <v>2</v>
      </c>
      <c r="C14" s="14" t="s">
        <v>1</v>
      </c>
      <c r="D14" s="19" t="s">
        <v>51</v>
      </c>
      <c r="E14" s="49">
        <v>15000</v>
      </c>
      <c r="F14" s="49">
        <v>6000</v>
      </c>
      <c r="G14" s="26"/>
      <c r="H14" s="26"/>
      <c r="I14" s="26"/>
      <c r="J14" s="26"/>
      <c r="K14" s="26"/>
      <c r="L14" s="26"/>
      <c r="M14" s="26">
        <v>20000</v>
      </c>
      <c r="N14" s="26">
        <v>500</v>
      </c>
      <c r="O14" s="26"/>
      <c r="P14" s="26"/>
      <c r="Q14" s="26"/>
      <c r="R14" s="26"/>
      <c r="S14" s="26"/>
      <c r="T14" s="26"/>
      <c r="U14" s="26"/>
      <c r="V14" s="26"/>
      <c r="W14" s="26"/>
      <c r="X14" s="26"/>
      <c r="Y14" s="26"/>
      <c r="Z14" s="26"/>
      <c r="AA14" s="26"/>
      <c r="AB14" s="26"/>
      <c r="AC14" s="26"/>
      <c r="AD14" s="26"/>
      <c r="AE14" s="26"/>
      <c r="AF14" s="37">
        <f t="shared" si="0"/>
        <v>41500</v>
      </c>
      <c r="AG14" s="16">
        <v>41500</v>
      </c>
    </row>
    <row r="15" spans="1:33">
      <c r="A15" s="4">
        <v>59</v>
      </c>
      <c r="B15" s="9" t="s">
        <v>171</v>
      </c>
      <c r="C15" s="4" t="s">
        <v>1</v>
      </c>
      <c r="D15" s="6" t="s">
        <v>118</v>
      </c>
      <c r="E15" s="24"/>
      <c r="F15" s="24"/>
      <c r="G15" s="24"/>
      <c r="H15" s="24"/>
      <c r="I15" s="24"/>
      <c r="J15" s="24"/>
      <c r="K15" s="24"/>
      <c r="L15" s="24"/>
      <c r="M15" s="24"/>
      <c r="N15" s="24"/>
      <c r="O15" s="24">
        <v>300</v>
      </c>
      <c r="P15" s="24"/>
      <c r="Q15" s="51"/>
      <c r="R15" s="24">
        <v>50</v>
      </c>
      <c r="S15" s="24"/>
      <c r="T15" s="24"/>
      <c r="U15" s="24"/>
      <c r="V15" s="24"/>
      <c r="W15" s="24"/>
      <c r="X15" s="24"/>
      <c r="Y15" s="24"/>
      <c r="Z15" s="24"/>
      <c r="AA15" s="24"/>
      <c r="AB15" s="24"/>
      <c r="AC15" s="24"/>
      <c r="AD15" s="24"/>
      <c r="AE15" s="24"/>
      <c r="AF15" s="37">
        <f t="shared" si="0"/>
        <v>350</v>
      </c>
      <c r="AG15" s="33">
        <v>350</v>
      </c>
    </row>
    <row r="16" spans="1:33">
      <c r="A16" s="4">
        <v>45</v>
      </c>
      <c r="B16" s="7" t="s">
        <v>212</v>
      </c>
      <c r="C16" s="5"/>
      <c r="D16" s="6"/>
      <c r="E16" s="20"/>
      <c r="F16" s="20"/>
      <c r="G16" s="20"/>
      <c r="H16" s="20">
        <v>200</v>
      </c>
      <c r="I16" s="20"/>
      <c r="J16" s="20"/>
      <c r="K16" s="20"/>
      <c r="L16" s="20"/>
      <c r="M16" s="20"/>
      <c r="N16" s="20"/>
      <c r="O16" s="20"/>
      <c r="P16" s="20"/>
      <c r="Q16" s="51"/>
      <c r="R16" s="20"/>
      <c r="S16" s="20"/>
      <c r="T16" s="20"/>
      <c r="U16" s="20"/>
      <c r="V16" s="20"/>
      <c r="W16" s="20"/>
      <c r="X16" s="20"/>
      <c r="Y16" s="20"/>
      <c r="Z16" s="20"/>
      <c r="AA16" s="20"/>
      <c r="AB16" s="20"/>
      <c r="AC16" s="20"/>
      <c r="AD16" s="20"/>
      <c r="AE16" s="20"/>
      <c r="AF16" s="37">
        <f t="shared" si="0"/>
        <v>200</v>
      </c>
      <c r="AG16" s="16">
        <v>200</v>
      </c>
    </row>
    <row r="17" spans="1:33">
      <c r="A17" s="4">
        <v>168</v>
      </c>
      <c r="B17" s="9" t="s">
        <v>73</v>
      </c>
      <c r="C17" s="4" t="s">
        <v>1</v>
      </c>
      <c r="D17" s="6" t="s">
        <v>118</v>
      </c>
      <c r="E17" s="24">
        <v>15000</v>
      </c>
      <c r="F17" s="24">
        <v>10000</v>
      </c>
      <c r="G17" s="24"/>
      <c r="H17" s="24"/>
      <c r="I17" s="24"/>
      <c r="J17" s="24">
        <v>1000</v>
      </c>
      <c r="K17" s="24">
        <v>8000</v>
      </c>
      <c r="L17" s="24">
        <v>2500</v>
      </c>
      <c r="M17" s="24"/>
      <c r="N17" s="24">
        <v>2000</v>
      </c>
      <c r="O17" s="24">
        <v>5000</v>
      </c>
      <c r="P17" s="24">
        <v>5000</v>
      </c>
      <c r="Q17" s="51">
        <v>8000</v>
      </c>
      <c r="R17" s="24">
        <v>2000</v>
      </c>
      <c r="S17" s="24">
        <v>4500</v>
      </c>
      <c r="T17" s="24"/>
      <c r="U17" s="24"/>
      <c r="V17" s="24">
        <v>1300</v>
      </c>
      <c r="W17" s="24"/>
      <c r="X17" s="24"/>
      <c r="Y17" s="24"/>
      <c r="Z17" s="24"/>
      <c r="AA17" s="24"/>
      <c r="AB17" s="24"/>
      <c r="AC17" s="24"/>
      <c r="AD17" s="24"/>
      <c r="AE17" s="24"/>
      <c r="AF17" s="37">
        <f t="shared" si="0"/>
        <v>64300</v>
      </c>
      <c r="AG17" s="16">
        <v>64300</v>
      </c>
    </row>
    <row r="18" spans="1:33">
      <c r="A18" s="4">
        <v>129</v>
      </c>
      <c r="B18" s="9" t="s">
        <v>92</v>
      </c>
      <c r="C18" s="4" t="s">
        <v>1</v>
      </c>
      <c r="D18" s="6" t="s">
        <v>118</v>
      </c>
      <c r="E18" s="24"/>
      <c r="F18" s="24">
        <v>4000</v>
      </c>
      <c r="G18" s="24"/>
      <c r="H18" s="24"/>
      <c r="I18" s="24"/>
      <c r="J18" s="24"/>
      <c r="K18" s="24"/>
      <c r="L18" s="24">
        <v>1000</v>
      </c>
      <c r="M18" s="24"/>
      <c r="N18" s="24"/>
      <c r="O18" s="24"/>
      <c r="P18" s="24"/>
      <c r="Q18" s="51"/>
      <c r="R18" s="24"/>
      <c r="S18" s="24"/>
      <c r="T18" s="24"/>
      <c r="U18" s="24"/>
      <c r="V18" s="24"/>
      <c r="W18" s="24"/>
      <c r="X18" s="24"/>
      <c r="Y18" s="24"/>
      <c r="Z18" s="24"/>
      <c r="AA18" s="24"/>
      <c r="AB18" s="24"/>
      <c r="AC18" s="24"/>
      <c r="AD18" s="24"/>
      <c r="AE18" s="24"/>
      <c r="AF18" s="37">
        <f t="shared" si="0"/>
        <v>5000</v>
      </c>
      <c r="AG18" s="16">
        <v>5000</v>
      </c>
    </row>
    <row r="19" spans="1:33">
      <c r="A19" s="4">
        <v>132</v>
      </c>
      <c r="B19" s="9" t="s">
        <v>90</v>
      </c>
      <c r="C19" s="4" t="s">
        <v>1</v>
      </c>
      <c r="D19" s="6" t="s">
        <v>118</v>
      </c>
      <c r="E19" s="24"/>
      <c r="F19" s="24">
        <v>6000</v>
      </c>
      <c r="G19" s="24"/>
      <c r="H19" s="24"/>
      <c r="I19" s="24"/>
      <c r="J19" s="24"/>
      <c r="K19" s="24"/>
      <c r="L19" s="24"/>
      <c r="M19" s="24"/>
      <c r="N19" s="24"/>
      <c r="O19" s="24"/>
      <c r="P19" s="24"/>
      <c r="Q19" s="51"/>
      <c r="R19" s="24"/>
      <c r="S19" s="24"/>
      <c r="T19" s="24"/>
      <c r="U19" s="24"/>
      <c r="V19" s="24"/>
      <c r="W19" s="24"/>
      <c r="X19" s="24"/>
      <c r="Y19" s="24"/>
      <c r="Z19" s="24"/>
      <c r="AA19" s="24"/>
      <c r="AB19" s="24"/>
      <c r="AC19" s="24"/>
      <c r="AD19" s="24"/>
      <c r="AE19" s="24"/>
      <c r="AF19" s="37">
        <f t="shared" si="0"/>
        <v>6000</v>
      </c>
      <c r="AG19" s="16">
        <v>6000</v>
      </c>
    </row>
    <row r="20" spans="1:33">
      <c r="A20" s="4">
        <v>31</v>
      </c>
      <c r="B20" s="10" t="s">
        <v>3</v>
      </c>
      <c r="C20" s="1" t="s">
        <v>1</v>
      </c>
      <c r="D20" s="6" t="s">
        <v>52</v>
      </c>
      <c r="E20" s="24"/>
      <c r="F20" s="20"/>
      <c r="G20" s="20"/>
      <c r="H20" s="20"/>
      <c r="I20" s="20"/>
      <c r="J20" s="20"/>
      <c r="K20" s="20"/>
      <c r="L20" s="20"/>
      <c r="M20" s="20"/>
      <c r="N20" s="20"/>
      <c r="O20" s="20"/>
      <c r="P20" s="20"/>
      <c r="Q20" s="51"/>
      <c r="R20" s="20"/>
      <c r="S20" s="20"/>
      <c r="T20" s="20"/>
      <c r="U20" s="20"/>
      <c r="V20" s="20">
        <v>100</v>
      </c>
      <c r="W20" s="20"/>
      <c r="X20" s="20"/>
      <c r="Y20" s="20"/>
      <c r="Z20" s="20"/>
      <c r="AA20" s="20"/>
      <c r="AB20" s="20"/>
      <c r="AC20" s="20"/>
      <c r="AD20" s="20"/>
      <c r="AE20" s="20"/>
      <c r="AF20" s="37">
        <f t="shared" si="0"/>
        <v>100</v>
      </c>
      <c r="AG20" s="16">
        <v>100</v>
      </c>
    </row>
    <row r="21" spans="1:33">
      <c r="A21" s="4">
        <v>122</v>
      </c>
      <c r="B21" s="8" t="s">
        <v>4</v>
      </c>
      <c r="C21" s="1" t="s">
        <v>1</v>
      </c>
      <c r="D21" s="6" t="s">
        <v>52</v>
      </c>
      <c r="E21" s="20"/>
      <c r="F21" s="20"/>
      <c r="G21" s="20"/>
      <c r="H21" s="20"/>
      <c r="I21" s="20"/>
      <c r="J21" s="20"/>
      <c r="K21" s="20">
        <v>1000</v>
      </c>
      <c r="L21" s="20">
        <v>2500</v>
      </c>
      <c r="M21" s="20"/>
      <c r="N21" s="20"/>
      <c r="O21" s="20"/>
      <c r="P21" s="20"/>
      <c r="Q21" s="51"/>
      <c r="R21" s="20"/>
      <c r="S21" s="20"/>
      <c r="T21" s="20"/>
      <c r="U21" s="20"/>
      <c r="V21" s="20"/>
      <c r="W21" s="20"/>
      <c r="X21" s="20"/>
      <c r="Y21" s="20"/>
      <c r="Z21" s="20"/>
      <c r="AA21" s="20"/>
      <c r="AB21" s="20"/>
      <c r="AC21" s="20"/>
      <c r="AD21" s="20"/>
      <c r="AE21" s="20"/>
      <c r="AF21" s="37">
        <f t="shared" si="0"/>
        <v>3500</v>
      </c>
      <c r="AG21" s="16">
        <v>3500</v>
      </c>
    </row>
    <row r="22" spans="1:33">
      <c r="A22" s="4">
        <v>153</v>
      </c>
      <c r="B22" s="9" t="s">
        <v>5</v>
      </c>
      <c r="C22" s="4" t="s">
        <v>1</v>
      </c>
      <c r="D22" s="6" t="s">
        <v>52</v>
      </c>
      <c r="E22" s="24"/>
      <c r="F22" s="24"/>
      <c r="G22" s="24"/>
      <c r="H22" s="24"/>
      <c r="I22" s="24"/>
      <c r="J22" s="24"/>
      <c r="K22" s="24"/>
      <c r="L22" s="24"/>
      <c r="M22" s="24"/>
      <c r="N22" s="24"/>
      <c r="O22" s="24">
        <v>5000</v>
      </c>
      <c r="P22" s="24">
        <v>5000</v>
      </c>
      <c r="Q22" s="51">
        <v>8000</v>
      </c>
      <c r="R22" s="24">
        <v>500</v>
      </c>
      <c r="S22" s="24">
        <v>3000</v>
      </c>
      <c r="T22" s="24"/>
      <c r="U22" s="24"/>
      <c r="V22" s="24"/>
      <c r="W22" s="24"/>
      <c r="X22" s="24"/>
      <c r="Y22" s="24"/>
      <c r="Z22" s="24"/>
      <c r="AA22" s="24"/>
      <c r="AB22" s="24"/>
      <c r="AC22" s="24"/>
      <c r="AD22" s="24"/>
      <c r="AE22" s="24"/>
      <c r="AF22" s="37">
        <f t="shared" si="0"/>
        <v>21500</v>
      </c>
      <c r="AG22" s="16">
        <v>21500</v>
      </c>
    </row>
    <row r="23" spans="1:33">
      <c r="A23" s="4">
        <v>109</v>
      </c>
      <c r="B23" s="9" t="s">
        <v>6</v>
      </c>
      <c r="C23" s="4" t="s">
        <v>1</v>
      </c>
      <c r="D23" s="6" t="s">
        <v>52</v>
      </c>
      <c r="E23" s="24"/>
      <c r="F23" s="24"/>
      <c r="G23" s="24"/>
      <c r="H23" s="24"/>
      <c r="I23" s="24"/>
      <c r="J23" s="24">
        <v>1500</v>
      </c>
      <c r="K23" s="24"/>
      <c r="L23" s="24"/>
      <c r="M23" s="24"/>
      <c r="N23" s="24"/>
      <c r="O23" s="24"/>
      <c r="P23" s="24"/>
      <c r="Q23" s="51"/>
      <c r="R23" s="24"/>
      <c r="S23" s="24"/>
      <c r="T23" s="24"/>
      <c r="U23" s="24"/>
      <c r="V23" s="24"/>
      <c r="W23" s="24"/>
      <c r="X23" s="24"/>
      <c r="Y23" s="24"/>
      <c r="Z23" s="24"/>
      <c r="AA23" s="24"/>
      <c r="AB23" s="24"/>
      <c r="AC23" s="24"/>
      <c r="AD23" s="24"/>
      <c r="AE23" s="24"/>
      <c r="AF23" s="37">
        <f t="shared" si="0"/>
        <v>1500</v>
      </c>
      <c r="AG23" s="16">
        <v>1500</v>
      </c>
    </row>
    <row r="24" spans="1:33">
      <c r="A24" s="4">
        <v>99</v>
      </c>
      <c r="B24" s="30" t="s">
        <v>190</v>
      </c>
      <c r="C24" s="8"/>
      <c r="D24" s="54"/>
      <c r="E24" s="20"/>
      <c r="F24" s="20"/>
      <c r="G24" s="20">
        <v>1000</v>
      </c>
      <c r="H24" s="20"/>
      <c r="I24" s="20"/>
      <c r="J24" s="20"/>
      <c r="K24" s="20"/>
      <c r="L24" s="20"/>
      <c r="M24" s="20"/>
      <c r="N24" s="20"/>
      <c r="O24" s="20"/>
      <c r="P24" s="20"/>
      <c r="Q24" s="51"/>
      <c r="R24" s="20"/>
      <c r="S24" s="20"/>
      <c r="T24" s="20"/>
      <c r="U24" s="20"/>
      <c r="V24" s="20"/>
      <c r="W24" s="20"/>
      <c r="X24" s="20"/>
      <c r="Y24" s="20"/>
      <c r="Z24" s="20"/>
      <c r="AA24" s="20"/>
      <c r="AB24" s="20"/>
      <c r="AC24" s="20"/>
      <c r="AD24" s="20"/>
      <c r="AE24" s="20"/>
      <c r="AF24" s="37">
        <f t="shared" si="0"/>
        <v>1000</v>
      </c>
      <c r="AG24" s="16">
        <v>1000</v>
      </c>
    </row>
    <row r="25" spans="1:33">
      <c r="A25" s="4">
        <v>136</v>
      </c>
      <c r="B25" s="9" t="s">
        <v>7</v>
      </c>
      <c r="C25" s="4" t="s">
        <v>1</v>
      </c>
      <c r="D25" s="6" t="s">
        <v>52</v>
      </c>
      <c r="E25" s="24">
        <v>100</v>
      </c>
      <c r="F25" s="24">
        <v>6000</v>
      </c>
      <c r="G25" s="24"/>
      <c r="H25" s="24"/>
      <c r="I25" s="24"/>
      <c r="J25" s="24"/>
      <c r="K25" s="24">
        <v>500</v>
      </c>
      <c r="L25" s="24"/>
      <c r="M25" s="24"/>
      <c r="N25" s="24"/>
      <c r="O25" s="24"/>
      <c r="P25" s="24"/>
      <c r="Q25" s="51"/>
      <c r="R25" s="24"/>
      <c r="S25" s="24"/>
      <c r="T25" s="24"/>
      <c r="U25" s="24"/>
      <c r="V25" s="24"/>
      <c r="W25" s="24"/>
      <c r="X25" s="24"/>
      <c r="Y25" s="24"/>
      <c r="Z25" s="24"/>
      <c r="AA25" s="24"/>
      <c r="AB25" s="24"/>
      <c r="AC25" s="24"/>
      <c r="AD25" s="24"/>
      <c r="AE25" s="24"/>
      <c r="AF25" s="37">
        <f t="shared" si="0"/>
        <v>6600</v>
      </c>
      <c r="AG25" s="16">
        <v>6600</v>
      </c>
    </row>
    <row r="26" spans="1:33">
      <c r="A26" s="4">
        <v>84</v>
      </c>
      <c r="B26" s="9" t="s">
        <v>36</v>
      </c>
      <c r="C26" s="4" t="s">
        <v>1</v>
      </c>
      <c r="D26" s="6" t="s">
        <v>52</v>
      </c>
      <c r="E26" s="24"/>
      <c r="F26" s="24"/>
      <c r="G26" s="24"/>
      <c r="H26" s="24"/>
      <c r="I26" s="24"/>
      <c r="J26" s="24"/>
      <c r="K26" s="24"/>
      <c r="L26" s="24"/>
      <c r="M26" s="24"/>
      <c r="N26" s="24"/>
      <c r="O26" s="24"/>
      <c r="P26" s="24"/>
      <c r="Q26" s="51"/>
      <c r="R26" s="24"/>
      <c r="S26" s="24"/>
      <c r="T26" s="24"/>
      <c r="U26" s="24"/>
      <c r="V26" s="24">
        <v>700</v>
      </c>
      <c r="W26" s="24"/>
      <c r="X26" s="24"/>
      <c r="Y26" s="24"/>
      <c r="Z26" s="24"/>
      <c r="AA26" s="24"/>
      <c r="AB26" s="24"/>
      <c r="AC26" s="24"/>
      <c r="AD26" s="24"/>
      <c r="AE26" s="24"/>
      <c r="AF26" s="37">
        <f t="shared" si="0"/>
        <v>700</v>
      </c>
      <c r="AG26" s="58">
        <v>700</v>
      </c>
    </row>
    <row r="27" spans="1:33">
      <c r="A27" s="4">
        <v>149</v>
      </c>
      <c r="B27" s="9" t="s">
        <v>8</v>
      </c>
      <c r="C27" s="4" t="s">
        <v>1</v>
      </c>
      <c r="D27" s="6" t="s">
        <v>52</v>
      </c>
      <c r="E27" s="24">
        <v>18000</v>
      </c>
      <c r="F27" s="24"/>
      <c r="G27" s="24"/>
      <c r="H27" s="24"/>
      <c r="I27" s="24"/>
      <c r="J27" s="24"/>
      <c r="K27" s="24"/>
      <c r="L27" s="24"/>
      <c r="M27" s="24"/>
      <c r="N27" s="24"/>
      <c r="O27" s="24"/>
      <c r="P27" s="24"/>
      <c r="Q27" s="51"/>
      <c r="R27" s="24"/>
      <c r="S27" s="24"/>
      <c r="T27" s="24"/>
      <c r="U27" s="24"/>
      <c r="V27" s="24"/>
      <c r="W27" s="24"/>
      <c r="X27" s="24"/>
      <c r="Y27" s="24"/>
      <c r="Z27" s="24"/>
      <c r="AA27" s="24"/>
      <c r="AB27" s="24"/>
      <c r="AC27" s="24"/>
      <c r="AD27" s="24"/>
      <c r="AE27" s="24"/>
      <c r="AF27" s="37">
        <f t="shared" si="0"/>
        <v>18000</v>
      </c>
      <c r="AG27" s="16">
        <v>18000</v>
      </c>
    </row>
    <row r="28" spans="1:33">
      <c r="A28" s="4">
        <v>133</v>
      </c>
      <c r="B28" s="9" t="s">
        <v>9</v>
      </c>
      <c r="C28" s="4" t="s">
        <v>1</v>
      </c>
      <c r="D28" s="6" t="s">
        <v>52</v>
      </c>
      <c r="E28" s="24">
        <v>4000</v>
      </c>
      <c r="F28" s="24">
        <v>1000</v>
      </c>
      <c r="G28" s="24"/>
      <c r="H28" s="24"/>
      <c r="I28" s="24"/>
      <c r="J28" s="24"/>
      <c r="K28" s="24">
        <v>500</v>
      </c>
      <c r="L28" s="24"/>
      <c r="M28" s="24"/>
      <c r="N28" s="24">
        <v>500</v>
      </c>
      <c r="O28" s="24"/>
      <c r="P28" s="24"/>
      <c r="Q28" s="51"/>
      <c r="R28" s="24"/>
      <c r="S28" s="24"/>
      <c r="T28" s="24"/>
      <c r="U28" s="24"/>
      <c r="V28" s="24"/>
      <c r="W28" s="24"/>
      <c r="X28" s="24"/>
      <c r="Y28" s="24"/>
      <c r="Z28" s="24"/>
      <c r="AA28" s="24"/>
      <c r="AB28" s="24"/>
      <c r="AC28" s="24"/>
      <c r="AD28" s="24"/>
      <c r="AE28" s="24"/>
      <c r="AF28" s="37">
        <f t="shared" si="0"/>
        <v>6000</v>
      </c>
      <c r="AG28" s="16">
        <v>6000</v>
      </c>
    </row>
    <row r="29" spans="1:33">
      <c r="A29" s="4">
        <v>85</v>
      </c>
      <c r="B29" s="9" t="s">
        <v>137</v>
      </c>
      <c r="C29" s="4" t="s">
        <v>1</v>
      </c>
      <c r="D29" s="6" t="s">
        <v>52</v>
      </c>
      <c r="E29" s="24"/>
      <c r="F29" s="24"/>
      <c r="G29" s="24"/>
      <c r="H29" s="24"/>
      <c r="I29" s="24"/>
      <c r="J29" s="24"/>
      <c r="K29" s="24"/>
      <c r="L29" s="24"/>
      <c r="M29" s="24"/>
      <c r="N29" s="24"/>
      <c r="O29" s="24"/>
      <c r="P29" s="24"/>
      <c r="Q29" s="51"/>
      <c r="R29" s="24"/>
      <c r="S29" s="24"/>
      <c r="T29" s="24"/>
      <c r="U29" s="24"/>
      <c r="V29" s="24">
        <v>700</v>
      </c>
      <c r="W29" s="24"/>
      <c r="X29" s="24"/>
      <c r="Y29" s="24"/>
      <c r="Z29" s="24"/>
      <c r="AA29" s="24"/>
      <c r="AB29" s="24"/>
      <c r="AC29" s="24"/>
      <c r="AD29" s="24"/>
      <c r="AE29" s="24"/>
      <c r="AF29" s="37">
        <f t="shared" si="0"/>
        <v>700</v>
      </c>
      <c r="AG29" s="16">
        <v>700</v>
      </c>
    </row>
    <row r="30" spans="1:33">
      <c r="A30" s="4">
        <v>110</v>
      </c>
      <c r="B30" s="11" t="s">
        <v>10</v>
      </c>
      <c r="C30" s="4" t="s">
        <v>1</v>
      </c>
      <c r="D30" s="6" t="s">
        <v>52</v>
      </c>
      <c r="E30" s="24"/>
      <c r="F30" s="24"/>
      <c r="G30" s="24"/>
      <c r="H30" s="24"/>
      <c r="I30" s="24"/>
      <c r="J30" s="24"/>
      <c r="K30" s="24"/>
      <c r="L30" s="24"/>
      <c r="M30" s="24"/>
      <c r="N30" s="24"/>
      <c r="O30" s="24"/>
      <c r="P30" s="24"/>
      <c r="Q30" s="51"/>
      <c r="R30" s="24"/>
      <c r="S30" s="24">
        <v>1000</v>
      </c>
      <c r="T30" s="24"/>
      <c r="U30" s="24"/>
      <c r="V30" s="24"/>
      <c r="W30" s="24"/>
      <c r="X30" s="24"/>
      <c r="Y30" s="24"/>
      <c r="Z30" s="24"/>
      <c r="AA30" s="24"/>
      <c r="AB30" s="24"/>
      <c r="AC30" s="24"/>
      <c r="AD30" s="24"/>
      <c r="AE30" s="24"/>
      <c r="AF30" s="37">
        <f t="shared" si="0"/>
        <v>1000</v>
      </c>
      <c r="AG30" s="16">
        <v>1000</v>
      </c>
    </row>
    <row r="31" spans="1:33">
      <c r="A31" s="4">
        <v>116</v>
      </c>
      <c r="B31" s="9" t="s">
        <v>114</v>
      </c>
      <c r="C31" s="4" t="s">
        <v>11</v>
      </c>
      <c r="D31" s="6" t="s">
        <v>118</v>
      </c>
      <c r="E31" s="24"/>
      <c r="F31" s="24"/>
      <c r="G31" s="24"/>
      <c r="H31" s="24"/>
      <c r="I31" s="24"/>
      <c r="J31" s="24"/>
      <c r="K31" s="24"/>
      <c r="L31" s="24"/>
      <c r="M31" s="24"/>
      <c r="N31" s="24"/>
      <c r="O31" s="24"/>
      <c r="P31" s="24"/>
      <c r="Q31" s="51"/>
      <c r="R31" s="24"/>
      <c r="S31" s="24"/>
      <c r="T31" s="24">
        <v>1800</v>
      </c>
      <c r="U31" s="24"/>
      <c r="V31" s="24"/>
      <c r="W31" s="24"/>
      <c r="X31" s="24"/>
      <c r="Y31" s="24"/>
      <c r="Z31" s="24"/>
      <c r="AA31" s="24"/>
      <c r="AB31" s="24"/>
      <c r="AC31" s="24"/>
      <c r="AD31" s="24"/>
      <c r="AE31" s="24"/>
      <c r="AF31" s="37">
        <f t="shared" si="0"/>
        <v>1800</v>
      </c>
      <c r="AG31" s="16">
        <v>1800</v>
      </c>
    </row>
    <row r="32" spans="1:33">
      <c r="A32" s="4">
        <v>160</v>
      </c>
      <c r="B32" s="9" t="s">
        <v>113</v>
      </c>
      <c r="C32" s="4" t="s">
        <v>11</v>
      </c>
      <c r="D32" s="6" t="s">
        <v>118</v>
      </c>
      <c r="E32" s="24"/>
      <c r="F32" s="24"/>
      <c r="G32" s="24"/>
      <c r="H32" s="24"/>
      <c r="I32" s="24"/>
      <c r="J32" s="24"/>
      <c r="K32" s="24"/>
      <c r="L32" s="24"/>
      <c r="M32" s="24"/>
      <c r="N32" s="24"/>
      <c r="O32" s="24"/>
      <c r="P32" s="24"/>
      <c r="Q32" s="51"/>
      <c r="R32" s="24"/>
      <c r="S32" s="24"/>
      <c r="T32" s="24">
        <v>30000</v>
      </c>
      <c r="U32" s="24"/>
      <c r="V32" s="24"/>
      <c r="W32" s="24"/>
      <c r="X32" s="24"/>
      <c r="Y32" s="24"/>
      <c r="Z32" s="24"/>
      <c r="AA32" s="24"/>
      <c r="AB32" s="24"/>
      <c r="AC32" s="24"/>
      <c r="AD32" s="24"/>
      <c r="AE32" s="24"/>
      <c r="AF32" s="37">
        <f t="shared" si="0"/>
        <v>30000</v>
      </c>
      <c r="AG32" s="16">
        <v>30000</v>
      </c>
    </row>
    <row r="33" spans="1:33">
      <c r="A33" s="4">
        <v>175</v>
      </c>
      <c r="B33" s="8" t="s">
        <v>220</v>
      </c>
      <c r="C33" s="8" t="s">
        <v>221</v>
      </c>
      <c r="D33" s="54" t="s">
        <v>222</v>
      </c>
      <c r="E33" s="20"/>
      <c r="F33" s="20"/>
      <c r="G33" s="20"/>
      <c r="H33" s="20"/>
      <c r="I33" s="20"/>
      <c r="J33" s="20"/>
      <c r="K33" s="20"/>
      <c r="L33" s="20"/>
      <c r="M33" s="20"/>
      <c r="N33" s="20"/>
      <c r="O33" s="20"/>
      <c r="P33" s="20"/>
      <c r="Q33" s="51"/>
      <c r="R33" s="20"/>
      <c r="S33" s="20"/>
      <c r="T33" s="20"/>
      <c r="U33" s="20"/>
      <c r="V33" s="20"/>
      <c r="W33" s="20"/>
      <c r="X33" s="20"/>
      <c r="Y33" s="20"/>
      <c r="Z33" s="20"/>
      <c r="AA33" s="20"/>
      <c r="AB33" s="20">
        <v>1000</v>
      </c>
      <c r="AC33" s="20">
        <v>2000</v>
      </c>
      <c r="AD33" s="20"/>
      <c r="AE33" s="20"/>
      <c r="AF33" s="2">
        <f t="shared" si="0"/>
        <v>3000</v>
      </c>
      <c r="AG33" s="16">
        <v>3000</v>
      </c>
    </row>
    <row r="34" spans="1:33">
      <c r="A34" s="4">
        <v>124</v>
      </c>
      <c r="B34" s="9" t="s">
        <v>121</v>
      </c>
      <c r="C34" s="4" t="s">
        <v>11</v>
      </c>
      <c r="D34" s="6" t="s">
        <v>52</v>
      </c>
      <c r="E34" s="24">
        <v>2000</v>
      </c>
      <c r="F34" s="24">
        <v>1000</v>
      </c>
      <c r="G34" s="24"/>
      <c r="H34" s="24"/>
      <c r="I34" s="24"/>
      <c r="J34" s="24"/>
      <c r="K34" s="24">
        <v>500</v>
      </c>
      <c r="L34" s="24"/>
      <c r="M34" s="24"/>
      <c r="N34" s="24">
        <v>800</v>
      </c>
      <c r="O34" s="24"/>
      <c r="P34" s="24"/>
      <c r="Q34" s="51"/>
      <c r="R34" s="24"/>
      <c r="S34" s="24"/>
      <c r="T34" s="24"/>
      <c r="U34" s="24"/>
      <c r="V34" s="24"/>
      <c r="W34" s="24"/>
      <c r="X34" s="24"/>
      <c r="Y34" s="24"/>
      <c r="Z34" s="24"/>
      <c r="AA34" s="24"/>
      <c r="AB34" s="24"/>
      <c r="AC34" s="24"/>
      <c r="AD34" s="24"/>
      <c r="AE34" s="24"/>
      <c r="AF34" s="37">
        <f t="shared" si="0"/>
        <v>4300</v>
      </c>
      <c r="AG34" s="16">
        <v>4300</v>
      </c>
    </row>
    <row r="35" spans="1:33">
      <c r="A35" s="4">
        <v>123</v>
      </c>
      <c r="B35" s="9" t="s">
        <v>122</v>
      </c>
      <c r="C35" s="4" t="s">
        <v>11</v>
      </c>
      <c r="D35" s="6" t="s">
        <v>52</v>
      </c>
      <c r="E35" s="24">
        <v>2000</v>
      </c>
      <c r="F35" s="24">
        <v>1000</v>
      </c>
      <c r="G35" s="24"/>
      <c r="H35" s="24"/>
      <c r="I35" s="24"/>
      <c r="J35" s="24"/>
      <c r="K35" s="24">
        <v>500</v>
      </c>
      <c r="L35" s="24"/>
      <c r="M35" s="24"/>
      <c r="N35" s="24">
        <v>700</v>
      </c>
      <c r="O35" s="24"/>
      <c r="P35" s="24"/>
      <c r="Q35" s="51"/>
      <c r="R35" s="24"/>
      <c r="S35" s="24"/>
      <c r="T35" s="24"/>
      <c r="U35" s="24"/>
      <c r="V35" s="24"/>
      <c r="W35" s="24"/>
      <c r="X35" s="24"/>
      <c r="Y35" s="24"/>
      <c r="Z35" s="24"/>
      <c r="AA35" s="24"/>
      <c r="AB35" s="24"/>
      <c r="AC35" s="24"/>
      <c r="AD35" s="24"/>
      <c r="AE35" s="24"/>
      <c r="AF35" s="37">
        <f t="shared" ref="AF35:AF66" si="1">SUM(E35:AE35)</f>
        <v>4200</v>
      </c>
      <c r="AG35" s="16">
        <v>4200</v>
      </c>
    </row>
    <row r="36" spans="1:33">
      <c r="A36" s="4">
        <v>165</v>
      </c>
      <c r="B36" s="9" t="s">
        <v>123</v>
      </c>
      <c r="C36" s="4" t="s">
        <v>11</v>
      </c>
      <c r="D36" s="6" t="s">
        <v>52</v>
      </c>
      <c r="E36" s="24">
        <v>18000</v>
      </c>
      <c r="F36" s="24">
        <v>6000</v>
      </c>
      <c r="G36" s="24"/>
      <c r="H36" s="24">
        <v>300</v>
      </c>
      <c r="I36" s="24"/>
      <c r="J36" s="24">
        <v>1500</v>
      </c>
      <c r="K36" s="24">
        <v>1500</v>
      </c>
      <c r="L36" s="24">
        <v>2500</v>
      </c>
      <c r="M36" s="24"/>
      <c r="N36" s="24"/>
      <c r="O36" s="24">
        <v>5000</v>
      </c>
      <c r="P36" s="24">
        <v>5000</v>
      </c>
      <c r="Q36" s="51">
        <v>8000</v>
      </c>
      <c r="R36" s="24">
        <v>500</v>
      </c>
      <c r="S36" s="24">
        <v>4700</v>
      </c>
      <c r="T36" s="24"/>
      <c r="U36" s="24"/>
      <c r="V36" s="24">
        <v>1300</v>
      </c>
      <c r="W36" s="24"/>
      <c r="X36" s="24"/>
      <c r="Y36" s="24"/>
      <c r="Z36" s="24"/>
      <c r="AA36" s="24"/>
      <c r="AB36" s="24"/>
      <c r="AC36" s="24"/>
      <c r="AD36" s="24"/>
      <c r="AE36" s="24"/>
      <c r="AF36" s="37">
        <f t="shared" si="1"/>
        <v>54300</v>
      </c>
      <c r="AG36" s="16">
        <v>54300</v>
      </c>
    </row>
    <row r="37" spans="1:33">
      <c r="A37" s="4">
        <v>126</v>
      </c>
      <c r="B37" s="8" t="s">
        <v>88</v>
      </c>
      <c r="C37" s="1" t="s">
        <v>79</v>
      </c>
      <c r="D37" s="6" t="s">
        <v>118</v>
      </c>
      <c r="E37" s="20">
        <v>200</v>
      </c>
      <c r="F37" s="20">
        <v>1500</v>
      </c>
      <c r="G37" s="20"/>
      <c r="H37" s="20"/>
      <c r="I37" s="20">
        <v>1500</v>
      </c>
      <c r="J37" s="20"/>
      <c r="K37" s="20"/>
      <c r="L37" s="20"/>
      <c r="M37" s="20"/>
      <c r="N37" s="20"/>
      <c r="O37" s="20"/>
      <c r="P37" s="20"/>
      <c r="Q37" s="51"/>
      <c r="R37" s="20"/>
      <c r="S37" s="20"/>
      <c r="T37" s="20"/>
      <c r="U37" s="20"/>
      <c r="V37" s="20"/>
      <c r="W37" s="20"/>
      <c r="X37" s="20"/>
      <c r="Y37" s="20"/>
      <c r="Z37" s="20"/>
      <c r="AA37" s="20"/>
      <c r="AB37" s="20"/>
      <c r="AC37" s="20"/>
      <c r="AD37" s="20"/>
      <c r="AE37" s="20"/>
      <c r="AF37" s="37">
        <f t="shared" si="1"/>
        <v>3200</v>
      </c>
      <c r="AG37" s="16">
        <v>3200</v>
      </c>
    </row>
    <row r="38" spans="1:33">
      <c r="A38" s="4">
        <v>144</v>
      </c>
      <c r="B38" s="9" t="s">
        <v>143</v>
      </c>
      <c r="C38" s="4" t="s">
        <v>1</v>
      </c>
      <c r="D38" s="6" t="s">
        <v>118</v>
      </c>
      <c r="E38" s="24">
        <v>11000</v>
      </c>
      <c r="F38" s="24"/>
      <c r="G38" s="24"/>
      <c r="H38" s="24"/>
      <c r="I38" s="24"/>
      <c r="J38" s="24"/>
      <c r="K38" s="24"/>
      <c r="L38" s="24"/>
      <c r="M38" s="24"/>
      <c r="N38" s="24"/>
      <c r="O38" s="24"/>
      <c r="P38" s="24"/>
      <c r="Q38" s="51"/>
      <c r="R38" s="24"/>
      <c r="S38" s="24"/>
      <c r="T38" s="24"/>
      <c r="U38" s="24"/>
      <c r="V38" s="24"/>
      <c r="W38" s="24"/>
      <c r="X38" s="24"/>
      <c r="Y38" s="24"/>
      <c r="Z38" s="24"/>
      <c r="AA38" s="24"/>
      <c r="AB38" s="24"/>
      <c r="AC38" s="24"/>
      <c r="AD38" s="24"/>
      <c r="AE38" s="24"/>
      <c r="AF38" s="37">
        <f t="shared" si="1"/>
        <v>11000</v>
      </c>
      <c r="AG38" s="16">
        <v>11000</v>
      </c>
    </row>
    <row r="39" spans="1:33">
      <c r="A39" s="4">
        <v>77</v>
      </c>
      <c r="B39" s="12" t="s">
        <v>101</v>
      </c>
      <c r="C39" s="5" t="s">
        <v>1</v>
      </c>
      <c r="D39" s="6" t="s">
        <v>118</v>
      </c>
      <c r="E39" s="20"/>
      <c r="F39" s="20"/>
      <c r="G39" s="20"/>
      <c r="H39" s="20">
        <v>500</v>
      </c>
      <c r="I39" s="20"/>
      <c r="J39" s="20"/>
      <c r="K39" s="20"/>
      <c r="L39" s="20"/>
      <c r="M39" s="20"/>
      <c r="N39" s="20"/>
      <c r="O39" s="20"/>
      <c r="P39" s="20"/>
      <c r="Q39" s="51"/>
      <c r="R39" s="20"/>
      <c r="S39" s="20"/>
      <c r="T39" s="20"/>
      <c r="U39" s="20"/>
      <c r="V39" s="20"/>
      <c r="W39" s="20"/>
      <c r="X39" s="20"/>
      <c r="Y39" s="20"/>
      <c r="Z39" s="20"/>
      <c r="AA39" s="20"/>
      <c r="AB39" s="20"/>
      <c r="AC39" s="20"/>
      <c r="AD39" s="20"/>
      <c r="AE39" s="20"/>
      <c r="AF39" s="37">
        <f t="shared" si="1"/>
        <v>500</v>
      </c>
      <c r="AG39" s="33">
        <v>500</v>
      </c>
    </row>
    <row r="40" spans="1:33">
      <c r="A40" s="4">
        <v>115</v>
      </c>
      <c r="B40" s="9" t="s">
        <v>115</v>
      </c>
      <c r="C40" s="4" t="s">
        <v>1</v>
      </c>
      <c r="D40" s="6" t="s">
        <v>118</v>
      </c>
      <c r="E40" s="24">
        <v>1700</v>
      </c>
      <c r="F40" s="24"/>
      <c r="G40" s="24"/>
      <c r="H40" s="24"/>
      <c r="I40" s="24"/>
      <c r="J40" s="24"/>
      <c r="K40" s="24"/>
      <c r="L40" s="24"/>
      <c r="M40" s="24"/>
      <c r="N40" s="24"/>
      <c r="O40" s="24"/>
      <c r="P40" s="24"/>
      <c r="Q40" s="51"/>
      <c r="R40" s="24"/>
      <c r="S40" s="24"/>
      <c r="T40" s="24"/>
      <c r="U40" s="24"/>
      <c r="V40" s="24"/>
      <c r="W40" s="24"/>
      <c r="X40" s="24"/>
      <c r="Y40" s="24"/>
      <c r="Z40" s="24"/>
      <c r="AA40" s="24"/>
      <c r="AB40" s="24"/>
      <c r="AC40" s="24"/>
      <c r="AD40" s="24"/>
      <c r="AE40" s="24"/>
      <c r="AF40" s="37">
        <f t="shared" si="1"/>
        <v>1700</v>
      </c>
      <c r="AG40" s="16">
        <v>1700</v>
      </c>
    </row>
    <row r="41" spans="1:33">
      <c r="A41" s="4">
        <v>67</v>
      </c>
      <c r="B41" s="9" t="s">
        <v>81</v>
      </c>
      <c r="C41" s="4" t="s">
        <v>1</v>
      </c>
      <c r="D41" s="4" t="s">
        <v>118</v>
      </c>
      <c r="E41" s="20"/>
      <c r="F41" s="20">
        <v>500</v>
      </c>
      <c r="G41" s="20"/>
      <c r="H41" s="20"/>
      <c r="I41" s="20"/>
      <c r="J41" s="20"/>
      <c r="K41" s="20"/>
      <c r="L41" s="20"/>
      <c r="M41" s="20"/>
      <c r="N41" s="20"/>
      <c r="O41" s="20"/>
      <c r="P41" s="20"/>
      <c r="Q41" s="51"/>
      <c r="R41" s="20"/>
      <c r="S41" s="20"/>
      <c r="T41" s="20"/>
      <c r="U41" s="20"/>
      <c r="V41" s="20"/>
      <c r="W41" s="20"/>
      <c r="X41" s="20"/>
      <c r="Y41" s="20"/>
      <c r="Z41" s="20"/>
      <c r="AA41" s="20"/>
      <c r="AB41" s="20"/>
      <c r="AC41" s="20"/>
      <c r="AD41" s="20"/>
      <c r="AE41" s="20"/>
      <c r="AF41" s="37">
        <f t="shared" si="1"/>
        <v>500</v>
      </c>
      <c r="AG41" s="33">
        <v>500</v>
      </c>
    </row>
    <row r="42" spans="1:33">
      <c r="A42" s="4">
        <v>159</v>
      </c>
      <c r="B42" s="9" t="s">
        <v>138</v>
      </c>
      <c r="C42" s="4" t="s">
        <v>1</v>
      </c>
      <c r="D42" s="4" t="s">
        <v>118</v>
      </c>
      <c r="E42" s="24">
        <v>12000</v>
      </c>
      <c r="F42" s="24">
        <v>6000</v>
      </c>
      <c r="G42" s="24"/>
      <c r="H42" s="24"/>
      <c r="I42" s="24">
        <v>7000</v>
      </c>
      <c r="J42" s="24"/>
      <c r="K42" s="24"/>
      <c r="L42" s="24">
        <v>1000</v>
      </c>
      <c r="M42" s="24"/>
      <c r="N42" s="24">
        <v>100</v>
      </c>
      <c r="O42" s="24">
        <v>300</v>
      </c>
      <c r="P42" s="24">
        <v>50</v>
      </c>
      <c r="Q42" s="51"/>
      <c r="R42" s="24"/>
      <c r="S42" s="24"/>
      <c r="T42" s="24"/>
      <c r="U42" s="24"/>
      <c r="V42" s="24">
        <v>800</v>
      </c>
      <c r="W42" s="24"/>
      <c r="X42" s="24"/>
      <c r="Y42" s="24"/>
      <c r="Z42" s="24"/>
      <c r="AA42" s="24"/>
      <c r="AB42" s="24"/>
      <c r="AC42" s="24"/>
      <c r="AD42" s="24"/>
      <c r="AE42" s="24"/>
      <c r="AF42" s="37">
        <f t="shared" si="1"/>
        <v>27250</v>
      </c>
      <c r="AG42" s="16">
        <v>27250</v>
      </c>
    </row>
    <row r="43" spans="1:33">
      <c r="A43" s="4">
        <v>87</v>
      </c>
      <c r="B43" s="9" t="s">
        <v>191</v>
      </c>
      <c r="C43" s="4" t="s">
        <v>1</v>
      </c>
      <c r="D43" s="4" t="s">
        <v>118</v>
      </c>
      <c r="E43" s="20"/>
      <c r="F43" s="20"/>
      <c r="G43" s="20">
        <v>1000</v>
      </c>
      <c r="H43" s="20"/>
      <c r="I43" s="20"/>
      <c r="J43" s="20"/>
      <c r="K43" s="20"/>
      <c r="L43" s="20"/>
      <c r="M43" s="20"/>
      <c r="N43" s="20"/>
      <c r="O43" s="20"/>
      <c r="P43" s="20"/>
      <c r="Q43" s="51"/>
      <c r="R43" s="20"/>
      <c r="S43" s="20"/>
      <c r="T43" s="20"/>
      <c r="U43" s="20"/>
      <c r="V43" s="20"/>
      <c r="W43" s="20"/>
      <c r="X43" s="20"/>
      <c r="Y43" s="20"/>
      <c r="Z43" s="20"/>
      <c r="AA43" s="20"/>
      <c r="AB43" s="20"/>
      <c r="AC43" s="20"/>
      <c r="AD43" s="20"/>
      <c r="AE43" s="20"/>
      <c r="AF43" s="37">
        <f t="shared" si="1"/>
        <v>1000</v>
      </c>
      <c r="AG43" s="16">
        <v>1000</v>
      </c>
    </row>
    <row r="44" spans="1:33">
      <c r="A44" s="4">
        <v>135</v>
      </c>
      <c r="B44" s="9" t="s">
        <v>13</v>
      </c>
      <c r="C44" s="4" t="s">
        <v>1</v>
      </c>
      <c r="D44" s="6" t="s">
        <v>118</v>
      </c>
      <c r="E44" s="24">
        <v>2000</v>
      </c>
      <c r="F44" s="24">
        <v>2000</v>
      </c>
      <c r="G44" s="24"/>
      <c r="H44" s="24"/>
      <c r="I44" s="24"/>
      <c r="J44" s="24">
        <v>100</v>
      </c>
      <c r="K44" s="24"/>
      <c r="L44" s="24"/>
      <c r="M44" s="24"/>
      <c r="N44" s="24"/>
      <c r="O44" s="24"/>
      <c r="P44" s="24"/>
      <c r="Q44" s="51"/>
      <c r="R44" s="24"/>
      <c r="S44" s="24"/>
      <c r="T44" s="24"/>
      <c r="U44" s="24"/>
      <c r="V44" s="24"/>
      <c r="W44" s="24"/>
      <c r="X44" s="24"/>
      <c r="Y44" s="24"/>
      <c r="Z44" s="24"/>
      <c r="AA44" s="24"/>
      <c r="AB44" s="24"/>
      <c r="AC44" s="24"/>
      <c r="AD44" s="24"/>
      <c r="AE44" s="24"/>
      <c r="AF44" s="37">
        <f t="shared" si="1"/>
        <v>4100</v>
      </c>
      <c r="AG44" s="16">
        <v>4100</v>
      </c>
    </row>
    <row r="45" spans="1:33" s="21" customFormat="1">
      <c r="A45" s="4">
        <v>157</v>
      </c>
      <c r="B45" s="8" t="s">
        <v>172</v>
      </c>
      <c r="C45" s="1" t="s">
        <v>1</v>
      </c>
      <c r="D45" s="4" t="s">
        <v>118</v>
      </c>
      <c r="E45" s="20">
        <v>12000</v>
      </c>
      <c r="F45" s="20">
        <v>5000</v>
      </c>
      <c r="G45" s="20"/>
      <c r="H45" s="20"/>
      <c r="I45" s="20"/>
      <c r="J45" s="20"/>
      <c r="K45" s="20"/>
      <c r="L45" s="20"/>
      <c r="M45" s="20">
        <v>7000</v>
      </c>
      <c r="N45" s="20">
        <v>500</v>
      </c>
      <c r="O45" s="20">
        <v>1000</v>
      </c>
      <c r="P45" s="20">
        <v>500</v>
      </c>
      <c r="Q45" s="51">
        <v>800</v>
      </c>
      <c r="R45" s="20"/>
      <c r="S45" s="20"/>
      <c r="T45" s="20"/>
      <c r="U45" s="20"/>
      <c r="V45" s="20"/>
      <c r="W45" s="20"/>
      <c r="X45" s="20"/>
      <c r="Y45" s="20"/>
      <c r="Z45" s="20"/>
      <c r="AA45" s="20"/>
      <c r="AB45" s="20"/>
      <c r="AC45" s="20">
        <v>10000</v>
      </c>
      <c r="AD45" s="20"/>
      <c r="AE45" s="20"/>
      <c r="AF45" s="37">
        <f t="shared" si="1"/>
        <v>36800</v>
      </c>
      <c r="AG45" s="16">
        <v>36800</v>
      </c>
    </row>
    <row r="46" spans="1:33" s="21" customFormat="1">
      <c r="A46" s="4">
        <v>173</v>
      </c>
      <c r="B46" s="8" t="s">
        <v>218</v>
      </c>
      <c r="C46" s="8"/>
      <c r="D46" s="8"/>
      <c r="E46" s="20"/>
      <c r="F46" s="20"/>
      <c r="G46" s="20"/>
      <c r="H46" s="20"/>
      <c r="I46" s="20"/>
      <c r="J46" s="20"/>
      <c r="K46" s="20"/>
      <c r="L46" s="20"/>
      <c r="M46" s="20"/>
      <c r="N46" s="20"/>
      <c r="O46" s="20"/>
      <c r="P46" s="20"/>
      <c r="Q46" s="51"/>
      <c r="R46" s="20"/>
      <c r="S46" s="20"/>
      <c r="T46" s="20"/>
      <c r="U46" s="20"/>
      <c r="V46" s="20"/>
      <c r="W46" s="20"/>
      <c r="X46" s="20"/>
      <c r="Y46" s="20"/>
      <c r="Z46" s="20"/>
      <c r="AA46" s="20"/>
      <c r="AB46" s="20"/>
      <c r="AC46" s="20">
        <v>2500</v>
      </c>
      <c r="AD46" s="20"/>
      <c r="AE46" s="20"/>
      <c r="AF46" s="37">
        <f t="shared" si="1"/>
        <v>2500</v>
      </c>
      <c r="AG46" s="66">
        <v>2500</v>
      </c>
    </row>
    <row r="47" spans="1:33">
      <c r="A47" s="4">
        <v>51</v>
      </c>
      <c r="B47" s="8" t="s">
        <v>141</v>
      </c>
      <c r="C47" s="1" t="s">
        <v>1</v>
      </c>
      <c r="D47" s="6" t="s">
        <v>80</v>
      </c>
      <c r="E47" s="20"/>
      <c r="F47" s="20"/>
      <c r="G47" s="20"/>
      <c r="H47" s="20"/>
      <c r="I47" s="20"/>
      <c r="J47" s="20"/>
      <c r="K47" s="20"/>
      <c r="L47" s="20"/>
      <c r="M47" s="20">
        <v>300</v>
      </c>
      <c r="N47" s="20"/>
      <c r="O47" s="20"/>
      <c r="P47" s="20"/>
      <c r="Q47" s="51"/>
      <c r="R47" s="20"/>
      <c r="S47" s="20"/>
      <c r="T47" s="20"/>
      <c r="U47" s="20"/>
      <c r="V47" s="20"/>
      <c r="W47" s="20"/>
      <c r="X47" s="20"/>
      <c r="Y47" s="20"/>
      <c r="Z47" s="20"/>
      <c r="AA47" s="20"/>
      <c r="AB47" s="20"/>
      <c r="AC47" s="20"/>
      <c r="AD47" s="20"/>
      <c r="AE47" s="20"/>
      <c r="AF47" s="37">
        <f t="shared" si="1"/>
        <v>300</v>
      </c>
      <c r="AG47" s="33">
        <v>300</v>
      </c>
    </row>
    <row r="48" spans="1:33" ht="20.25" customHeight="1">
      <c r="A48" s="4">
        <v>40</v>
      </c>
      <c r="B48" s="8" t="s">
        <v>89</v>
      </c>
      <c r="C48" s="1" t="s">
        <v>1</v>
      </c>
      <c r="D48" s="6" t="s">
        <v>118</v>
      </c>
      <c r="E48" s="20">
        <v>200</v>
      </c>
      <c r="F48" s="20"/>
      <c r="G48" s="20"/>
      <c r="H48" s="20"/>
      <c r="I48" s="20"/>
      <c r="J48" s="20"/>
      <c r="K48" s="20"/>
      <c r="L48" s="20"/>
      <c r="M48" s="20"/>
      <c r="N48" s="20"/>
      <c r="O48" s="20"/>
      <c r="P48" s="20"/>
      <c r="Q48" s="51"/>
      <c r="R48" s="20"/>
      <c r="S48" s="20"/>
      <c r="T48" s="20"/>
      <c r="U48" s="20"/>
      <c r="V48" s="20"/>
      <c r="W48" s="20"/>
      <c r="X48" s="20"/>
      <c r="Y48" s="20"/>
      <c r="Z48" s="20"/>
      <c r="AA48" s="20"/>
      <c r="AB48" s="20"/>
      <c r="AC48" s="20"/>
      <c r="AD48" s="20"/>
      <c r="AE48" s="20"/>
      <c r="AF48" s="37">
        <f t="shared" si="1"/>
        <v>200</v>
      </c>
      <c r="AG48" s="16">
        <v>200</v>
      </c>
    </row>
    <row r="49" spans="1:39">
      <c r="A49" s="4">
        <v>98</v>
      </c>
      <c r="B49" s="30" t="s">
        <v>189</v>
      </c>
      <c r="C49" s="8"/>
      <c r="D49" s="54"/>
      <c r="E49" s="20"/>
      <c r="F49" s="20"/>
      <c r="G49" s="20">
        <v>1000</v>
      </c>
      <c r="H49" s="20"/>
      <c r="I49" s="20"/>
      <c r="J49" s="20"/>
      <c r="K49" s="20"/>
      <c r="L49" s="20"/>
      <c r="M49" s="20"/>
      <c r="N49" s="20"/>
      <c r="O49" s="20"/>
      <c r="P49" s="20"/>
      <c r="Q49" s="51"/>
      <c r="R49" s="20"/>
      <c r="S49" s="20"/>
      <c r="T49" s="20"/>
      <c r="U49" s="20"/>
      <c r="V49" s="20"/>
      <c r="W49" s="20"/>
      <c r="X49" s="20"/>
      <c r="Y49" s="20"/>
      <c r="Z49" s="20"/>
      <c r="AA49" s="20"/>
      <c r="AB49" s="20"/>
      <c r="AC49" s="20"/>
      <c r="AD49" s="20"/>
      <c r="AE49" s="20"/>
      <c r="AF49" s="37">
        <f t="shared" si="1"/>
        <v>1000</v>
      </c>
      <c r="AG49" s="16">
        <v>1000</v>
      </c>
    </row>
    <row r="50" spans="1:39">
      <c r="A50" s="4">
        <v>107</v>
      </c>
      <c r="B50" s="28" t="s">
        <v>203</v>
      </c>
      <c r="C50" s="5" t="s">
        <v>1</v>
      </c>
      <c r="D50" s="6" t="s">
        <v>118</v>
      </c>
      <c r="E50" s="20"/>
      <c r="F50" s="20"/>
      <c r="G50" s="20"/>
      <c r="H50" s="20"/>
      <c r="I50" s="20"/>
      <c r="J50" s="20"/>
      <c r="K50" s="20"/>
      <c r="L50" s="20"/>
      <c r="M50" s="20"/>
      <c r="N50" s="20"/>
      <c r="O50" s="20"/>
      <c r="P50" s="20"/>
      <c r="Q50" s="51"/>
      <c r="R50" s="20"/>
      <c r="S50" s="20"/>
      <c r="T50" s="20"/>
      <c r="U50" s="20"/>
      <c r="V50" s="20"/>
      <c r="W50" s="20"/>
      <c r="X50" s="20"/>
      <c r="Y50" s="20"/>
      <c r="Z50" s="20"/>
      <c r="AA50" s="20"/>
      <c r="AB50" s="20"/>
      <c r="AC50" s="20"/>
      <c r="AD50" s="20"/>
      <c r="AE50" s="20">
        <v>1200</v>
      </c>
      <c r="AF50" s="37">
        <f t="shared" si="1"/>
        <v>1200</v>
      </c>
      <c r="AG50" s="16">
        <v>1200</v>
      </c>
    </row>
    <row r="51" spans="1:39">
      <c r="A51" s="4">
        <v>97</v>
      </c>
      <c r="B51" s="30" t="s">
        <v>187</v>
      </c>
      <c r="C51" s="8"/>
      <c r="D51" s="54"/>
      <c r="E51" s="20"/>
      <c r="F51" s="20"/>
      <c r="G51" s="20">
        <v>1000</v>
      </c>
      <c r="H51" s="20"/>
      <c r="I51" s="20"/>
      <c r="J51" s="20"/>
      <c r="K51" s="20"/>
      <c r="L51" s="20"/>
      <c r="M51" s="20"/>
      <c r="N51" s="20"/>
      <c r="O51" s="20"/>
      <c r="P51" s="20"/>
      <c r="Q51" s="51"/>
      <c r="R51" s="20"/>
      <c r="S51" s="20"/>
      <c r="T51" s="20"/>
      <c r="U51" s="20"/>
      <c r="V51" s="20"/>
      <c r="W51" s="20"/>
      <c r="X51" s="20"/>
      <c r="Y51" s="20"/>
      <c r="Z51" s="20"/>
      <c r="AA51" s="20"/>
      <c r="AB51" s="20"/>
      <c r="AC51" s="20"/>
      <c r="AD51" s="20"/>
      <c r="AE51" s="20"/>
      <c r="AF51" s="37">
        <f t="shared" si="1"/>
        <v>1000</v>
      </c>
      <c r="AG51" s="16">
        <v>1000</v>
      </c>
    </row>
    <row r="52" spans="1:39">
      <c r="A52" s="4">
        <v>118</v>
      </c>
      <c r="B52" s="28" t="s">
        <v>204</v>
      </c>
      <c r="C52" s="5" t="s">
        <v>1</v>
      </c>
      <c r="D52" s="6" t="s">
        <v>118</v>
      </c>
      <c r="E52" s="20"/>
      <c r="F52" s="20"/>
      <c r="G52" s="20"/>
      <c r="H52" s="20"/>
      <c r="I52" s="20"/>
      <c r="J52" s="20"/>
      <c r="K52" s="20"/>
      <c r="L52" s="20"/>
      <c r="M52" s="20"/>
      <c r="N52" s="20"/>
      <c r="O52" s="20"/>
      <c r="P52" s="20"/>
      <c r="Q52" s="51"/>
      <c r="R52" s="20"/>
      <c r="S52" s="20"/>
      <c r="T52" s="20"/>
      <c r="U52" s="20"/>
      <c r="V52" s="20"/>
      <c r="W52" s="20"/>
      <c r="X52" s="20"/>
      <c r="Y52" s="20"/>
      <c r="Z52" s="20"/>
      <c r="AA52" s="20"/>
      <c r="AB52" s="20"/>
      <c r="AC52" s="20"/>
      <c r="AD52" s="20"/>
      <c r="AE52" s="20">
        <v>2000</v>
      </c>
      <c r="AF52" s="37">
        <f t="shared" si="1"/>
        <v>2000</v>
      </c>
      <c r="AG52" s="16">
        <v>2000</v>
      </c>
    </row>
    <row r="53" spans="1:39" s="44" customFormat="1">
      <c r="A53" s="4">
        <v>75</v>
      </c>
      <c r="B53" s="7" t="s">
        <v>120</v>
      </c>
      <c r="C53" s="5" t="s">
        <v>1</v>
      </c>
      <c r="D53" s="6" t="s">
        <v>118</v>
      </c>
      <c r="E53" s="20"/>
      <c r="F53" s="20"/>
      <c r="G53" s="20"/>
      <c r="H53" s="20">
        <v>500</v>
      </c>
      <c r="I53" s="20"/>
      <c r="J53" s="20"/>
      <c r="K53" s="20"/>
      <c r="L53" s="20"/>
      <c r="M53" s="20"/>
      <c r="N53" s="20"/>
      <c r="O53" s="20"/>
      <c r="P53" s="20"/>
      <c r="Q53" s="51"/>
      <c r="R53" s="20"/>
      <c r="S53" s="20"/>
      <c r="T53" s="20"/>
      <c r="U53" s="20"/>
      <c r="V53" s="20"/>
      <c r="W53" s="20"/>
      <c r="X53" s="20"/>
      <c r="Y53" s="20"/>
      <c r="Z53" s="20"/>
      <c r="AA53" s="20"/>
      <c r="AB53" s="20"/>
      <c r="AC53" s="20"/>
      <c r="AD53" s="20"/>
      <c r="AE53" s="20"/>
      <c r="AF53" s="37">
        <f t="shared" si="1"/>
        <v>500</v>
      </c>
      <c r="AG53" s="33">
        <v>500</v>
      </c>
      <c r="AH53" s="21"/>
      <c r="AI53" s="21"/>
      <c r="AJ53" s="21"/>
      <c r="AK53" s="21"/>
      <c r="AL53" s="21"/>
      <c r="AM53" s="21"/>
    </row>
    <row r="54" spans="1:39">
      <c r="A54" s="4">
        <v>47</v>
      </c>
      <c r="B54" s="13" t="s">
        <v>127</v>
      </c>
      <c r="C54" s="5" t="s">
        <v>1</v>
      </c>
      <c r="D54" s="6" t="s">
        <v>118</v>
      </c>
      <c r="E54" s="20"/>
      <c r="F54" s="20"/>
      <c r="G54" s="20"/>
      <c r="H54" s="20"/>
      <c r="I54" s="20"/>
      <c r="J54" s="20"/>
      <c r="K54" s="20"/>
      <c r="L54" s="20"/>
      <c r="M54" s="20"/>
      <c r="N54" s="20"/>
      <c r="O54" s="20"/>
      <c r="P54" s="20"/>
      <c r="Q54" s="51"/>
      <c r="R54" s="20"/>
      <c r="S54" s="20"/>
      <c r="T54" s="20"/>
      <c r="U54" s="20"/>
      <c r="V54" s="20"/>
      <c r="W54" s="20"/>
      <c r="X54" s="20"/>
      <c r="Y54" s="20"/>
      <c r="Z54" s="20">
        <v>240</v>
      </c>
      <c r="AA54" s="20"/>
      <c r="AB54" s="20"/>
      <c r="AC54" s="20"/>
      <c r="AD54" s="20"/>
      <c r="AE54" s="20"/>
      <c r="AF54" s="37">
        <f t="shared" si="1"/>
        <v>240</v>
      </c>
      <c r="AG54" s="16">
        <v>240</v>
      </c>
      <c r="AH54" s="21"/>
      <c r="AI54" s="21"/>
      <c r="AJ54" s="21"/>
      <c r="AK54" s="21"/>
      <c r="AL54" s="21"/>
      <c r="AM54" s="21"/>
    </row>
    <row r="55" spans="1:39">
      <c r="A55" s="4">
        <v>128</v>
      </c>
      <c r="B55" s="9" t="s">
        <v>150</v>
      </c>
      <c r="C55" s="4" t="s">
        <v>1</v>
      </c>
      <c r="D55" s="4" t="s">
        <v>149</v>
      </c>
      <c r="E55" s="24"/>
      <c r="F55" s="24"/>
      <c r="G55" s="24"/>
      <c r="H55" s="24"/>
      <c r="I55" s="24"/>
      <c r="J55" s="24"/>
      <c r="K55" s="24"/>
      <c r="L55" s="24"/>
      <c r="M55" s="24"/>
      <c r="N55" s="24"/>
      <c r="O55" s="24"/>
      <c r="P55" s="24"/>
      <c r="Q55" s="51"/>
      <c r="R55" s="24"/>
      <c r="S55" s="24"/>
      <c r="T55" s="24"/>
      <c r="U55" s="24"/>
      <c r="V55" s="24"/>
      <c r="W55" s="24"/>
      <c r="X55" s="24">
        <v>5000</v>
      </c>
      <c r="Y55" s="24"/>
      <c r="Z55" s="24"/>
      <c r="AA55" s="24"/>
      <c r="AB55" s="24"/>
      <c r="AC55" s="24"/>
      <c r="AD55" s="24"/>
      <c r="AE55" s="24"/>
      <c r="AF55" s="37">
        <f t="shared" si="1"/>
        <v>5000</v>
      </c>
      <c r="AG55" s="16">
        <v>5000</v>
      </c>
      <c r="AH55" s="21"/>
      <c r="AI55" s="21"/>
      <c r="AJ55" s="21"/>
      <c r="AK55" s="21"/>
      <c r="AL55" s="21"/>
      <c r="AM55" s="21"/>
    </row>
    <row r="56" spans="1:39">
      <c r="A56" s="4">
        <v>127</v>
      </c>
      <c r="B56" s="9" t="s">
        <v>147</v>
      </c>
      <c r="C56" s="4" t="s">
        <v>1</v>
      </c>
      <c r="D56" s="6" t="s">
        <v>148</v>
      </c>
      <c r="E56" s="24"/>
      <c r="F56" s="24"/>
      <c r="G56" s="24"/>
      <c r="H56" s="24"/>
      <c r="I56" s="24"/>
      <c r="J56" s="24"/>
      <c r="K56" s="24"/>
      <c r="L56" s="24"/>
      <c r="M56" s="24"/>
      <c r="N56" s="24"/>
      <c r="O56" s="24"/>
      <c r="P56" s="24"/>
      <c r="Q56" s="51"/>
      <c r="R56" s="24"/>
      <c r="S56" s="24"/>
      <c r="T56" s="24"/>
      <c r="U56" s="24"/>
      <c r="V56" s="24"/>
      <c r="W56" s="24"/>
      <c r="X56" s="24">
        <v>5000</v>
      </c>
      <c r="Y56" s="24"/>
      <c r="Z56" s="24"/>
      <c r="AA56" s="24"/>
      <c r="AB56" s="24"/>
      <c r="AC56" s="24"/>
      <c r="AD56" s="24"/>
      <c r="AE56" s="24"/>
      <c r="AF56" s="37">
        <f t="shared" si="1"/>
        <v>5000</v>
      </c>
      <c r="AG56" s="16">
        <v>5000</v>
      </c>
      <c r="AH56" s="21"/>
      <c r="AI56" s="21"/>
      <c r="AJ56" s="21"/>
      <c r="AK56" s="21"/>
      <c r="AL56" s="21"/>
      <c r="AM56" s="21"/>
    </row>
    <row r="57" spans="1:39">
      <c r="A57" s="4">
        <v>69</v>
      </c>
      <c r="B57" s="8" t="s">
        <v>46</v>
      </c>
      <c r="C57" s="4" t="s">
        <v>12</v>
      </c>
      <c r="D57" s="6" t="s">
        <v>82</v>
      </c>
      <c r="E57" s="20"/>
      <c r="F57" s="20"/>
      <c r="G57" s="20"/>
      <c r="H57" s="20"/>
      <c r="I57" s="20"/>
      <c r="J57" s="20"/>
      <c r="K57" s="20"/>
      <c r="L57" s="20"/>
      <c r="M57" s="20"/>
      <c r="N57" s="20"/>
      <c r="O57" s="20"/>
      <c r="P57" s="20"/>
      <c r="Q57" s="51"/>
      <c r="R57" s="20"/>
      <c r="S57" s="20"/>
      <c r="T57" s="20"/>
      <c r="U57" s="20"/>
      <c r="V57" s="20"/>
      <c r="W57" s="20"/>
      <c r="X57" s="20"/>
      <c r="Y57" s="20"/>
      <c r="Z57" s="20"/>
      <c r="AA57" s="20"/>
      <c r="AB57" s="20"/>
      <c r="AC57" s="20"/>
      <c r="AD57" s="20"/>
      <c r="AE57" s="20">
        <v>500</v>
      </c>
      <c r="AF57" s="37">
        <f t="shared" si="1"/>
        <v>500</v>
      </c>
      <c r="AG57" s="33">
        <v>500</v>
      </c>
      <c r="AH57" s="21"/>
      <c r="AI57" s="21"/>
      <c r="AJ57" s="21"/>
      <c r="AK57" s="21"/>
      <c r="AL57" s="21"/>
      <c r="AM57" s="21"/>
    </row>
    <row r="58" spans="1:39" s="32" customFormat="1">
      <c r="A58" s="4">
        <v>52</v>
      </c>
      <c r="B58" s="23" t="s">
        <v>177</v>
      </c>
      <c r="C58" s="4" t="s">
        <v>1</v>
      </c>
      <c r="D58" s="6" t="s">
        <v>118</v>
      </c>
      <c r="E58" s="24"/>
      <c r="F58" s="24"/>
      <c r="G58" s="24"/>
      <c r="H58" s="24"/>
      <c r="I58" s="24"/>
      <c r="J58" s="24"/>
      <c r="K58" s="24"/>
      <c r="L58" s="24"/>
      <c r="M58" s="24"/>
      <c r="N58" s="24"/>
      <c r="O58" s="24"/>
      <c r="P58" s="24"/>
      <c r="Q58" s="51"/>
      <c r="R58" s="24"/>
      <c r="S58" s="24"/>
      <c r="T58" s="24"/>
      <c r="U58" s="24"/>
      <c r="V58" s="24"/>
      <c r="W58" s="24">
        <v>300</v>
      </c>
      <c r="X58" s="24"/>
      <c r="Y58" s="24"/>
      <c r="Z58" s="24"/>
      <c r="AA58" s="24"/>
      <c r="AB58" s="24"/>
      <c r="AC58" s="24"/>
      <c r="AD58" s="24"/>
      <c r="AE58" s="24"/>
      <c r="AF58" s="37">
        <f t="shared" si="1"/>
        <v>300</v>
      </c>
      <c r="AG58" s="33">
        <v>300</v>
      </c>
      <c r="AH58" s="21"/>
      <c r="AI58" s="21"/>
      <c r="AJ58" s="21"/>
      <c r="AK58" s="21"/>
      <c r="AL58" s="21"/>
      <c r="AM58" s="21"/>
    </row>
    <row r="59" spans="1:39">
      <c r="A59" s="4">
        <v>169</v>
      </c>
      <c r="B59" s="9" t="s">
        <v>93</v>
      </c>
      <c r="C59" s="4" t="s">
        <v>1</v>
      </c>
      <c r="D59" s="6" t="s">
        <v>118</v>
      </c>
      <c r="E59" s="20">
        <v>500</v>
      </c>
      <c r="F59" s="24">
        <v>2000</v>
      </c>
      <c r="G59" s="24"/>
      <c r="H59" s="24"/>
      <c r="I59" s="24">
        <v>35000</v>
      </c>
      <c r="J59" s="24"/>
      <c r="K59" s="24">
        <v>10000</v>
      </c>
      <c r="L59" s="24">
        <v>6500</v>
      </c>
      <c r="M59" s="24">
        <v>4000</v>
      </c>
      <c r="N59" s="24"/>
      <c r="O59" s="24">
        <v>15000</v>
      </c>
      <c r="P59" s="24">
        <v>12000</v>
      </c>
      <c r="Q59" s="51">
        <v>16000</v>
      </c>
      <c r="R59" s="24"/>
      <c r="S59" s="24">
        <v>15000</v>
      </c>
      <c r="T59" s="24"/>
      <c r="U59" s="24"/>
      <c r="V59" s="24">
        <v>1300</v>
      </c>
      <c r="W59" s="24"/>
      <c r="X59" s="24"/>
      <c r="Y59" s="24"/>
      <c r="Z59" s="24"/>
      <c r="AA59" s="24"/>
      <c r="AB59" s="24"/>
      <c r="AC59" s="24"/>
      <c r="AD59" s="24"/>
      <c r="AE59" s="24"/>
      <c r="AF59" s="37">
        <f t="shared" si="1"/>
        <v>117300</v>
      </c>
      <c r="AG59" s="16">
        <v>121300</v>
      </c>
      <c r="AH59" s="21"/>
      <c r="AI59" s="21"/>
      <c r="AJ59" s="21"/>
      <c r="AK59" s="21"/>
      <c r="AL59" s="21"/>
      <c r="AM59" s="21"/>
    </row>
    <row r="60" spans="1:39">
      <c r="A60" s="4">
        <v>155</v>
      </c>
      <c r="B60" s="9" t="s">
        <v>128</v>
      </c>
      <c r="C60" s="4" t="s">
        <v>1</v>
      </c>
      <c r="D60" s="6" t="s">
        <v>118</v>
      </c>
      <c r="E60" s="24"/>
      <c r="F60" s="24"/>
      <c r="G60" s="24"/>
      <c r="H60" s="24"/>
      <c r="I60" s="24"/>
      <c r="J60" s="24">
        <v>5000</v>
      </c>
      <c r="K60" s="24"/>
      <c r="L60" s="24">
        <v>5500</v>
      </c>
      <c r="M60" s="24"/>
      <c r="N60" s="24">
        <v>5000</v>
      </c>
      <c r="O60" s="24">
        <v>1500</v>
      </c>
      <c r="P60" s="24">
        <v>4000</v>
      </c>
      <c r="Q60" s="51">
        <v>700</v>
      </c>
      <c r="R60" s="24">
        <v>3000</v>
      </c>
      <c r="S60" s="24">
        <v>600</v>
      </c>
      <c r="T60" s="24"/>
      <c r="U60" s="24"/>
      <c r="V60" s="24"/>
      <c r="W60" s="24"/>
      <c r="X60" s="24"/>
      <c r="Y60" s="24"/>
      <c r="Z60" s="24"/>
      <c r="AA60" s="24"/>
      <c r="AB60" s="24"/>
      <c r="AC60" s="24"/>
      <c r="AD60" s="24"/>
      <c r="AE60" s="24"/>
      <c r="AF60" s="37">
        <f t="shared" si="1"/>
        <v>25300</v>
      </c>
      <c r="AG60" s="16">
        <v>25300</v>
      </c>
      <c r="AH60" s="21"/>
      <c r="AI60" s="21"/>
      <c r="AJ60" s="21"/>
      <c r="AK60" s="21"/>
      <c r="AL60" s="21"/>
      <c r="AM60" s="21"/>
    </row>
    <row r="61" spans="1:39">
      <c r="A61" s="4">
        <v>130</v>
      </c>
      <c r="B61" s="9" t="s">
        <v>76</v>
      </c>
      <c r="C61" s="4" t="s">
        <v>1</v>
      </c>
      <c r="D61" s="6" t="s">
        <v>80</v>
      </c>
      <c r="E61" s="24"/>
      <c r="F61" s="24"/>
      <c r="G61" s="24"/>
      <c r="H61" s="24"/>
      <c r="I61" s="24"/>
      <c r="J61" s="24"/>
      <c r="K61" s="24"/>
      <c r="L61" s="24"/>
      <c r="M61" s="24"/>
      <c r="N61" s="24">
        <v>5000</v>
      </c>
      <c r="O61" s="24"/>
      <c r="P61" s="24"/>
      <c r="Q61" s="51"/>
      <c r="R61" s="24"/>
      <c r="S61" s="24"/>
      <c r="T61" s="24"/>
      <c r="U61" s="24"/>
      <c r="V61" s="24"/>
      <c r="W61" s="24"/>
      <c r="X61" s="24"/>
      <c r="Y61" s="24"/>
      <c r="Z61" s="24"/>
      <c r="AA61" s="24"/>
      <c r="AB61" s="24"/>
      <c r="AC61" s="24"/>
      <c r="AD61" s="24"/>
      <c r="AE61" s="24"/>
      <c r="AF61" s="37">
        <f t="shared" si="1"/>
        <v>5000</v>
      </c>
      <c r="AG61" s="16">
        <v>5000</v>
      </c>
      <c r="AH61" s="21"/>
      <c r="AI61" s="21"/>
      <c r="AJ61" s="21"/>
      <c r="AK61" s="21"/>
      <c r="AL61" s="21"/>
      <c r="AM61" s="21"/>
    </row>
    <row r="62" spans="1:39">
      <c r="A62" s="4">
        <v>68</v>
      </c>
      <c r="B62" s="13" t="s">
        <v>163</v>
      </c>
      <c r="C62" s="5" t="s">
        <v>1</v>
      </c>
      <c r="D62" s="6" t="s">
        <v>118</v>
      </c>
      <c r="E62" s="20"/>
      <c r="F62" s="20"/>
      <c r="G62" s="20"/>
      <c r="H62" s="20"/>
      <c r="I62" s="20"/>
      <c r="J62" s="20"/>
      <c r="K62" s="20"/>
      <c r="L62" s="20"/>
      <c r="M62" s="20">
        <v>500</v>
      </c>
      <c r="N62" s="20"/>
      <c r="O62" s="20"/>
      <c r="P62" s="20"/>
      <c r="Q62" s="51"/>
      <c r="R62" s="20"/>
      <c r="S62" s="20"/>
      <c r="T62" s="20"/>
      <c r="U62" s="20"/>
      <c r="V62" s="20"/>
      <c r="W62" s="20"/>
      <c r="X62" s="20"/>
      <c r="Y62" s="20"/>
      <c r="Z62" s="20"/>
      <c r="AA62" s="20"/>
      <c r="AB62" s="20"/>
      <c r="AC62" s="20"/>
      <c r="AD62" s="20"/>
      <c r="AE62" s="20"/>
      <c r="AF62" s="37">
        <f t="shared" si="1"/>
        <v>500</v>
      </c>
      <c r="AG62" s="33">
        <v>500</v>
      </c>
      <c r="AH62" s="21"/>
      <c r="AI62" s="21"/>
      <c r="AJ62" s="21"/>
      <c r="AK62" s="21"/>
      <c r="AL62" s="21"/>
      <c r="AM62" s="21"/>
    </row>
    <row r="63" spans="1:39">
      <c r="A63" s="4">
        <v>88</v>
      </c>
      <c r="B63" s="8" t="s">
        <v>14</v>
      </c>
      <c r="C63" s="1" t="s">
        <v>1</v>
      </c>
      <c r="D63" s="6" t="s">
        <v>118</v>
      </c>
      <c r="E63" s="20"/>
      <c r="F63" s="20"/>
      <c r="G63" s="20"/>
      <c r="H63" s="20"/>
      <c r="I63" s="20"/>
      <c r="J63" s="20"/>
      <c r="K63" s="20"/>
      <c r="L63" s="20"/>
      <c r="M63" s="20"/>
      <c r="N63" s="20">
        <v>1000</v>
      </c>
      <c r="O63" s="20"/>
      <c r="P63" s="20"/>
      <c r="Q63" s="51"/>
      <c r="R63" s="20"/>
      <c r="S63" s="20"/>
      <c r="T63" s="20"/>
      <c r="U63" s="20"/>
      <c r="V63" s="20"/>
      <c r="W63" s="20"/>
      <c r="X63" s="20"/>
      <c r="Y63" s="20"/>
      <c r="Z63" s="20"/>
      <c r="AA63" s="20"/>
      <c r="AB63" s="20"/>
      <c r="AC63" s="20"/>
      <c r="AD63" s="20"/>
      <c r="AE63" s="20"/>
      <c r="AF63" s="37">
        <f t="shared" si="1"/>
        <v>1000</v>
      </c>
      <c r="AG63" s="16">
        <v>1000</v>
      </c>
      <c r="AH63" s="21"/>
      <c r="AI63" s="21"/>
      <c r="AJ63" s="21"/>
      <c r="AK63" s="21"/>
      <c r="AL63" s="21"/>
      <c r="AM63" s="21"/>
    </row>
    <row r="64" spans="1:39">
      <c r="A64" s="4">
        <v>166</v>
      </c>
      <c r="B64" s="9" t="s">
        <v>129</v>
      </c>
      <c r="C64" s="4" t="s">
        <v>1</v>
      </c>
      <c r="D64" s="6" t="s">
        <v>118</v>
      </c>
      <c r="E64" s="24">
        <v>1000</v>
      </c>
      <c r="F64" s="24">
        <v>8000</v>
      </c>
      <c r="G64" s="24"/>
      <c r="H64" s="24"/>
      <c r="I64" s="24">
        <v>3500</v>
      </c>
      <c r="J64" s="24"/>
      <c r="K64" s="24">
        <v>8000</v>
      </c>
      <c r="L64" s="24"/>
      <c r="M64" s="24"/>
      <c r="N64" s="24">
        <v>4000</v>
      </c>
      <c r="O64" s="24">
        <v>5000</v>
      </c>
      <c r="P64" s="24">
        <v>10000</v>
      </c>
      <c r="Q64" s="51">
        <v>10000</v>
      </c>
      <c r="R64" s="24">
        <v>2000</v>
      </c>
      <c r="S64" s="24">
        <v>5000</v>
      </c>
      <c r="T64" s="24"/>
      <c r="U64" s="24"/>
      <c r="V64" s="24">
        <v>1300</v>
      </c>
      <c r="W64" s="24"/>
      <c r="X64" s="24"/>
      <c r="Y64" s="24"/>
      <c r="Z64" s="24"/>
      <c r="AA64" s="24"/>
      <c r="AB64" s="24"/>
      <c r="AC64" s="24"/>
      <c r="AD64" s="24"/>
      <c r="AE64" s="24"/>
      <c r="AF64" s="37">
        <f t="shared" si="1"/>
        <v>57800</v>
      </c>
      <c r="AG64" s="16">
        <v>57800</v>
      </c>
      <c r="AH64" s="21"/>
      <c r="AI64" s="21"/>
      <c r="AJ64" s="21"/>
      <c r="AK64" s="21"/>
      <c r="AL64" s="21"/>
      <c r="AM64" s="21"/>
    </row>
    <row r="65" spans="1:39">
      <c r="A65" s="4">
        <v>147</v>
      </c>
      <c r="B65" s="9" t="s">
        <v>159</v>
      </c>
      <c r="C65" s="4" t="s">
        <v>1</v>
      </c>
      <c r="D65" s="4" t="s">
        <v>118</v>
      </c>
      <c r="E65" s="24"/>
      <c r="F65" s="24"/>
      <c r="G65" s="24"/>
      <c r="H65" s="24"/>
      <c r="I65" s="24"/>
      <c r="J65" s="24"/>
      <c r="K65" s="24"/>
      <c r="L65" s="24"/>
      <c r="M65" s="24">
        <v>15000</v>
      </c>
      <c r="N65" s="24"/>
      <c r="O65" s="24"/>
      <c r="P65" s="24"/>
      <c r="Q65" s="51"/>
      <c r="R65" s="24"/>
      <c r="S65" s="24"/>
      <c r="T65" s="24"/>
      <c r="U65" s="24"/>
      <c r="V65" s="24"/>
      <c r="W65" s="24"/>
      <c r="X65" s="24"/>
      <c r="Y65" s="24"/>
      <c r="Z65" s="24"/>
      <c r="AA65" s="24"/>
      <c r="AB65" s="24"/>
      <c r="AC65" s="24"/>
      <c r="AD65" s="24"/>
      <c r="AE65" s="24"/>
      <c r="AF65" s="37">
        <f t="shared" si="1"/>
        <v>15000</v>
      </c>
      <c r="AG65" s="16">
        <v>15000</v>
      </c>
      <c r="AH65" s="21"/>
      <c r="AI65" s="21"/>
      <c r="AJ65" s="21"/>
      <c r="AK65" s="21"/>
      <c r="AL65" s="21"/>
      <c r="AM65" s="21"/>
    </row>
    <row r="66" spans="1:39">
      <c r="A66" s="4">
        <v>137</v>
      </c>
      <c r="B66" s="9" t="s">
        <v>96</v>
      </c>
      <c r="C66" s="4" t="s">
        <v>1</v>
      </c>
      <c r="D66" s="6" t="s">
        <v>118</v>
      </c>
      <c r="E66" s="24"/>
      <c r="F66" s="24"/>
      <c r="G66" s="24"/>
      <c r="H66" s="24"/>
      <c r="I66" s="24"/>
      <c r="J66" s="24"/>
      <c r="K66" s="24">
        <v>7000</v>
      </c>
      <c r="L66" s="24"/>
      <c r="M66" s="24"/>
      <c r="N66" s="24"/>
      <c r="O66" s="24"/>
      <c r="P66" s="24"/>
      <c r="Q66" s="51"/>
      <c r="R66" s="24"/>
      <c r="S66" s="24"/>
      <c r="T66" s="24"/>
      <c r="U66" s="24"/>
      <c r="V66" s="24"/>
      <c r="W66" s="24"/>
      <c r="X66" s="24"/>
      <c r="Y66" s="24"/>
      <c r="Z66" s="24"/>
      <c r="AA66" s="24"/>
      <c r="AB66" s="24"/>
      <c r="AC66" s="24"/>
      <c r="AD66" s="24"/>
      <c r="AE66" s="24"/>
      <c r="AF66" s="37">
        <f t="shared" si="1"/>
        <v>7000</v>
      </c>
      <c r="AG66" s="16">
        <v>7000</v>
      </c>
      <c r="AH66" s="21"/>
      <c r="AI66" s="21"/>
      <c r="AJ66" s="21"/>
      <c r="AK66" s="21"/>
      <c r="AL66" s="21"/>
      <c r="AM66" s="21"/>
    </row>
    <row r="67" spans="1:39" s="32" customFormat="1">
      <c r="A67" s="4">
        <v>66</v>
      </c>
      <c r="B67" s="8" t="s">
        <v>216</v>
      </c>
      <c r="C67" s="1"/>
      <c r="D67" s="6"/>
      <c r="E67" s="20"/>
      <c r="F67" s="20"/>
      <c r="G67" s="20"/>
      <c r="H67" s="20"/>
      <c r="I67" s="20"/>
      <c r="J67" s="20"/>
      <c r="K67" s="20"/>
      <c r="L67" s="20"/>
      <c r="M67" s="20"/>
      <c r="N67" s="20"/>
      <c r="O67" s="20"/>
      <c r="P67" s="20"/>
      <c r="Q67" s="51"/>
      <c r="R67" s="20"/>
      <c r="S67" s="20"/>
      <c r="T67" s="20"/>
      <c r="U67" s="20">
        <v>500</v>
      </c>
      <c r="V67" s="20"/>
      <c r="W67" s="20"/>
      <c r="X67" s="20"/>
      <c r="Y67" s="20"/>
      <c r="Z67" s="20"/>
      <c r="AA67" s="20"/>
      <c r="AB67" s="20"/>
      <c r="AC67" s="20"/>
      <c r="AD67" s="20"/>
      <c r="AE67" s="20"/>
      <c r="AF67" s="37">
        <f t="shared" ref="AF67:AF98" si="2">SUM(E67:AE67)</f>
        <v>500</v>
      </c>
      <c r="AG67" s="33">
        <v>500</v>
      </c>
      <c r="AH67" s="21"/>
      <c r="AI67" s="21"/>
      <c r="AJ67" s="21"/>
      <c r="AK67" s="21"/>
      <c r="AL67" s="21"/>
      <c r="AM67" s="21"/>
    </row>
    <row r="68" spans="1:39">
      <c r="A68" s="4">
        <v>74</v>
      </c>
      <c r="B68" s="9" t="s">
        <v>157</v>
      </c>
      <c r="C68" s="4" t="s">
        <v>1</v>
      </c>
      <c r="D68" s="4" t="s">
        <v>51</v>
      </c>
      <c r="E68" s="20"/>
      <c r="F68" s="20"/>
      <c r="G68" s="20"/>
      <c r="H68" s="20">
        <v>500</v>
      </c>
      <c r="I68" s="20"/>
      <c r="J68" s="20"/>
      <c r="K68" s="20"/>
      <c r="L68" s="20"/>
      <c r="M68" s="20"/>
      <c r="N68" s="20"/>
      <c r="O68" s="20"/>
      <c r="P68" s="20"/>
      <c r="Q68" s="51"/>
      <c r="R68" s="20"/>
      <c r="S68" s="20"/>
      <c r="T68" s="20"/>
      <c r="U68" s="20"/>
      <c r="V68" s="20"/>
      <c r="W68" s="20"/>
      <c r="X68" s="20"/>
      <c r="Y68" s="20"/>
      <c r="Z68" s="20"/>
      <c r="AA68" s="20"/>
      <c r="AB68" s="20"/>
      <c r="AC68" s="20"/>
      <c r="AD68" s="20"/>
      <c r="AE68" s="20"/>
      <c r="AF68" s="37">
        <f t="shared" si="2"/>
        <v>500</v>
      </c>
      <c r="AG68" s="33">
        <v>500</v>
      </c>
      <c r="AH68" s="21"/>
      <c r="AI68" s="21"/>
      <c r="AJ68" s="21"/>
      <c r="AK68" s="21"/>
      <c r="AL68" s="21"/>
      <c r="AM68" s="21"/>
    </row>
    <row r="69" spans="1:39">
      <c r="A69" s="4">
        <v>156</v>
      </c>
      <c r="B69" s="8" t="s">
        <v>87</v>
      </c>
      <c r="C69" s="1" t="s">
        <v>1</v>
      </c>
      <c r="D69" s="4" t="s">
        <v>118</v>
      </c>
      <c r="E69" s="20">
        <v>11000</v>
      </c>
      <c r="F69" s="20">
        <v>15000</v>
      </c>
      <c r="G69" s="20"/>
      <c r="H69" s="20"/>
      <c r="I69" s="20"/>
      <c r="J69" s="20"/>
      <c r="K69" s="20"/>
      <c r="L69" s="20"/>
      <c r="M69" s="20"/>
      <c r="N69" s="20"/>
      <c r="O69" s="20"/>
      <c r="P69" s="20"/>
      <c r="Q69" s="51"/>
      <c r="R69" s="20"/>
      <c r="S69" s="20"/>
      <c r="T69" s="20"/>
      <c r="U69" s="20"/>
      <c r="V69" s="20"/>
      <c r="W69" s="20"/>
      <c r="X69" s="20"/>
      <c r="Y69" s="20"/>
      <c r="Z69" s="20"/>
      <c r="AA69" s="20"/>
      <c r="AB69" s="20"/>
      <c r="AC69" s="20"/>
      <c r="AD69" s="20"/>
      <c r="AE69" s="20"/>
      <c r="AF69" s="37">
        <f t="shared" si="2"/>
        <v>26000</v>
      </c>
      <c r="AG69" s="16">
        <v>26000</v>
      </c>
      <c r="AH69" s="21"/>
      <c r="AI69" s="21"/>
      <c r="AJ69" s="21"/>
      <c r="AK69" s="21"/>
      <c r="AL69" s="21"/>
      <c r="AM69" s="21"/>
    </row>
    <row r="70" spans="1:39" s="32" customFormat="1">
      <c r="A70" s="4">
        <v>148</v>
      </c>
      <c r="B70" s="8" t="s">
        <v>48</v>
      </c>
      <c r="C70" s="4" t="s">
        <v>1</v>
      </c>
      <c r="D70" s="6" t="s">
        <v>118</v>
      </c>
      <c r="E70" s="20">
        <v>7500</v>
      </c>
      <c r="F70" s="20">
        <v>8000</v>
      </c>
      <c r="G70" s="20"/>
      <c r="H70" s="20"/>
      <c r="I70" s="20"/>
      <c r="J70" s="20">
        <v>500</v>
      </c>
      <c r="K70" s="20"/>
      <c r="L70" s="20"/>
      <c r="M70" s="20"/>
      <c r="N70" s="20"/>
      <c r="O70" s="20"/>
      <c r="P70" s="20"/>
      <c r="Q70" s="51"/>
      <c r="R70" s="20"/>
      <c r="S70" s="20"/>
      <c r="T70" s="20"/>
      <c r="U70" s="20"/>
      <c r="V70" s="20"/>
      <c r="W70" s="20"/>
      <c r="X70" s="20"/>
      <c r="Y70" s="20"/>
      <c r="Z70" s="20"/>
      <c r="AA70" s="20"/>
      <c r="AB70" s="20"/>
      <c r="AC70" s="20"/>
      <c r="AD70" s="20"/>
      <c r="AE70" s="20"/>
      <c r="AF70" s="37">
        <f t="shared" si="2"/>
        <v>16000</v>
      </c>
      <c r="AG70" s="16">
        <v>16000</v>
      </c>
      <c r="AH70" s="21"/>
      <c r="AI70" s="21"/>
      <c r="AJ70" s="21"/>
      <c r="AK70" s="21"/>
      <c r="AL70" s="21"/>
      <c r="AM70" s="21"/>
    </row>
    <row r="71" spans="1:39">
      <c r="A71" s="4">
        <v>145</v>
      </c>
      <c r="B71" s="8" t="s">
        <v>47</v>
      </c>
      <c r="C71" s="4" t="s">
        <v>1</v>
      </c>
      <c r="D71" s="6" t="s">
        <v>118</v>
      </c>
      <c r="E71" s="20">
        <v>7500</v>
      </c>
      <c r="F71" s="20">
        <v>3000</v>
      </c>
      <c r="G71" s="20"/>
      <c r="H71" s="20"/>
      <c r="I71" s="20"/>
      <c r="J71" s="20">
        <v>1500</v>
      </c>
      <c r="K71" s="20"/>
      <c r="L71" s="20"/>
      <c r="M71" s="20"/>
      <c r="N71" s="20"/>
      <c r="O71" s="20"/>
      <c r="P71" s="20"/>
      <c r="Q71" s="51"/>
      <c r="R71" s="20"/>
      <c r="S71" s="20"/>
      <c r="T71" s="20"/>
      <c r="U71" s="20"/>
      <c r="V71" s="20"/>
      <c r="W71" s="20"/>
      <c r="X71" s="20"/>
      <c r="Y71" s="20"/>
      <c r="Z71" s="20"/>
      <c r="AA71" s="20"/>
      <c r="AB71" s="20"/>
      <c r="AC71" s="20"/>
      <c r="AD71" s="20"/>
      <c r="AE71" s="20"/>
      <c r="AF71" s="37">
        <f t="shared" si="2"/>
        <v>12000</v>
      </c>
      <c r="AG71" s="16">
        <v>12000</v>
      </c>
      <c r="AH71" s="21"/>
      <c r="AI71" s="21"/>
      <c r="AJ71" s="21"/>
      <c r="AK71" s="21"/>
      <c r="AL71" s="21"/>
      <c r="AM71" s="21"/>
    </row>
    <row r="72" spans="1:39">
      <c r="A72" s="4">
        <v>158</v>
      </c>
      <c r="B72" s="8" t="s">
        <v>49</v>
      </c>
      <c r="C72" s="4" t="s">
        <v>1</v>
      </c>
      <c r="D72" s="6" t="s">
        <v>118</v>
      </c>
      <c r="E72" s="20"/>
      <c r="F72" s="20"/>
      <c r="G72" s="20"/>
      <c r="H72" s="20"/>
      <c r="I72" s="20"/>
      <c r="J72" s="20"/>
      <c r="K72" s="20"/>
      <c r="L72" s="20">
        <v>2500</v>
      </c>
      <c r="M72" s="20"/>
      <c r="N72" s="20"/>
      <c r="O72" s="20">
        <v>5000</v>
      </c>
      <c r="P72" s="20">
        <v>5000</v>
      </c>
      <c r="Q72" s="51">
        <v>8000</v>
      </c>
      <c r="R72" s="20">
        <v>600</v>
      </c>
      <c r="S72" s="20">
        <v>4500</v>
      </c>
      <c r="T72" s="20"/>
      <c r="U72" s="20"/>
      <c r="V72" s="20">
        <v>1300</v>
      </c>
      <c r="W72" s="20"/>
      <c r="X72" s="20"/>
      <c r="Y72" s="20"/>
      <c r="Z72" s="20"/>
      <c r="AA72" s="20"/>
      <c r="AB72" s="20"/>
      <c r="AC72" s="20"/>
      <c r="AD72" s="20"/>
      <c r="AE72" s="20"/>
      <c r="AF72" s="37">
        <f t="shared" si="2"/>
        <v>26900</v>
      </c>
      <c r="AG72" s="16">
        <v>25000</v>
      </c>
    </row>
    <row r="73" spans="1:39">
      <c r="A73" s="4">
        <v>89</v>
      </c>
      <c r="B73" s="9" t="s">
        <v>50</v>
      </c>
      <c r="C73" s="4" t="s">
        <v>1</v>
      </c>
      <c r="D73" s="6" t="s">
        <v>80</v>
      </c>
      <c r="E73" s="24"/>
      <c r="F73" s="24"/>
      <c r="G73" s="24"/>
      <c r="H73" s="24"/>
      <c r="I73" s="24"/>
      <c r="J73" s="24"/>
      <c r="K73" s="24"/>
      <c r="L73" s="24"/>
      <c r="M73" s="24"/>
      <c r="N73" s="24"/>
      <c r="O73" s="24"/>
      <c r="P73" s="24"/>
      <c r="Q73" s="51"/>
      <c r="R73" s="24">
        <v>1000</v>
      </c>
      <c r="S73" s="24"/>
      <c r="T73" s="24"/>
      <c r="U73" s="24"/>
      <c r="V73" s="24"/>
      <c r="W73" s="24"/>
      <c r="X73" s="24"/>
      <c r="Y73" s="24"/>
      <c r="Z73" s="24"/>
      <c r="AA73" s="24"/>
      <c r="AB73" s="24"/>
      <c r="AC73" s="24"/>
      <c r="AD73" s="24"/>
      <c r="AE73" s="24"/>
      <c r="AF73" s="37">
        <f t="shared" si="2"/>
        <v>1000</v>
      </c>
      <c r="AG73" s="16">
        <v>1000</v>
      </c>
    </row>
    <row r="74" spans="1:39">
      <c r="A74" s="4">
        <v>140</v>
      </c>
      <c r="B74" s="9" t="s">
        <v>119</v>
      </c>
      <c r="C74" s="4" t="s">
        <v>1</v>
      </c>
      <c r="D74" s="6" t="s">
        <v>80</v>
      </c>
      <c r="E74" s="24"/>
      <c r="F74" s="24"/>
      <c r="G74" s="24"/>
      <c r="H74" s="24"/>
      <c r="I74" s="24"/>
      <c r="J74" s="24"/>
      <c r="K74" s="26">
        <v>8000</v>
      </c>
      <c r="L74" s="24"/>
      <c r="M74" s="24"/>
      <c r="N74" s="24"/>
      <c r="O74" s="24"/>
      <c r="P74" s="24"/>
      <c r="Q74" s="51"/>
      <c r="R74" s="24"/>
      <c r="S74" s="24"/>
      <c r="T74" s="24"/>
      <c r="U74" s="24"/>
      <c r="V74" s="24"/>
      <c r="W74" s="24"/>
      <c r="X74" s="24"/>
      <c r="Y74" s="24"/>
      <c r="Z74" s="24"/>
      <c r="AA74" s="24"/>
      <c r="AB74" s="24"/>
      <c r="AC74" s="24"/>
      <c r="AD74" s="24"/>
      <c r="AE74" s="24"/>
      <c r="AF74" s="37">
        <f t="shared" si="2"/>
        <v>8000</v>
      </c>
      <c r="AG74" s="16">
        <v>80000</v>
      </c>
    </row>
    <row r="75" spans="1:39">
      <c r="A75" s="4">
        <v>141</v>
      </c>
      <c r="B75" s="9" t="s">
        <v>15</v>
      </c>
      <c r="C75" s="4" t="s">
        <v>1</v>
      </c>
      <c r="D75" s="6" t="s">
        <v>118</v>
      </c>
      <c r="E75" s="24"/>
      <c r="F75" s="24"/>
      <c r="G75" s="24"/>
      <c r="H75" s="24"/>
      <c r="I75" s="24"/>
      <c r="J75" s="24"/>
      <c r="K75" s="26">
        <v>8000</v>
      </c>
      <c r="L75" s="24"/>
      <c r="M75" s="24"/>
      <c r="N75" s="24"/>
      <c r="O75" s="24"/>
      <c r="P75" s="24"/>
      <c r="Q75" s="51"/>
      <c r="R75" s="24"/>
      <c r="S75" s="24"/>
      <c r="T75" s="24"/>
      <c r="U75" s="24"/>
      <c r="V75" s="24"/>
      <c r="W75" s="24"/>
      <c r="X75" s="24"/>
      <c r="Y75" s="24"/>
      <c r="Z75" s="24"/>
      <c r="AA75" s="24"/>
      <c r="AB75" s="24"/>
      <c r="AC75" s="24"/>
      <c r="AD75" s="24"/>
      <c r="AE75" s="24"/>
      <c r="AF75" s="37">
        <f t="shared" si="2"/>
        <v>8000</v>
      </c>
      <c r="AG75" s="16">
        <v>80000</v>
      </c>
    </row>
    <row r="76" spans="1:39">
      <c r="A76" s="4">
        <v>93</v>
      </c>
      <c r="B76" s="23" t="s">
        <v>176</v>
      </c>
      <c r="C76" s="4" t="s">
        <v>1</v>
      </c>
      <c r="D76" s="6" t="s">
        <v>118</v>
      </c>
      <c r="E76" s="24"/>
      <c r="F76" s="24"/>
      <c r="G76" s="24"/>
      <c r="H76" s="24"/>
      <c r="I76" s="24"/>
      <c r="J76" s="24"/>
      <c r="K76" s="24"/>
      <c r="L76" s="24"/>
      <c r="M76" s="24"/>
      <c r="N76" s="24"/>
      <c r="O76" s="24"/>
      <c r="P76" s="24"/>
      <c r="Q76" s="51"/>
      <c r="R76" s="24"/>
      <c r="S76" s="24"/>
      <c r="T76" s="24"/>
      <c r="U76" s="24"/>
      <c r="V76" s="24"/>
      <c r="W76" s="24">
        <v>1000</v>
      </c>
      <c r="X76" s="24"/>
      <c r="Y76" s="24"/>
      <c r="Z76" s="24"/>
      <c r="AA76" s="24"/>
      <c r="AB76" s="24"/>
      <c r="AC76" s="24"/>
      <c r="AD76" s="24"/>
      <c r="AE76" s="24"/>
      <c r="AF76" s="37">
        <f t="shared" si="2"/>
        <v>1000</v>
      </c>
      <c r="AG76" s="16">
        <v>1000</v>
      </c>
    </row>
    <row r="77" spans="1:39">
      <c r="A77" s="4">
        <v>53</v>
      </c>
      <c r="B77" s="23" t="s">
        <v>182</v>
      </c>
      <c r="C77" s="4" t="s">
        <v>1</v>
      </c>
      <c r="D77" s="6" t="s">
        <v>118</v>
      </c>
      <c r="E77" s="24"/>
      <c r="F77" s="24"/>
      <c r="G77" s="24"/>
      <c r="H77" s="24"/>
      <c r="I77" s="24"/>
      <c r="J77" s="24"/>
      <c r="K77" s="24"/>
      <c r="L77" s="24"/>
      <c r="M77" s="24"/>
      <c r="N77" s="24"/>
      <c r="O77" s="24"/>
      <c r="P77" s="24"/>
      <c r="Q77" s="51"/>
      <c r="R77" s="24"/>
      <c r="S77" s="24"/>
      <c r="T77" s="24"/>
      <c r="U77" s="24"/>
      <c r="V77" s="24"/>
      <c r="W77" s="24">
        <v>300</v>
      </c>
      <c r="X77" s="24"/>
      <c r="Y77" s="24"/>
      <c r="Z77" s="24"/>
      <c r="AA77" s="24"/>
      <c r="AB77" s="24"/>
      <c r="AC77" s="24"/>
      <c r="AD77" s="24"/>
      <c r="AE77" s="24"/>
      <c r="AF77" s="37">
        <f t="shared" si="2"/>
        <v>300</v>
      </c>
      <c r="AG77" s="33">
        <v>300</v>
      </c>
    </row>
    <row r="78" spans="1:39">
      <c r="A78" s="4">
        <v>172</v>
      </c>
      <c r="B78" s="8" t="s">
        <v>217</v>
      </c>
      <c r="C78" s="8"/>
      <c r="D78" s="54"/>
      <c r="E78" s="20"/>
      <c r="F78" s="20"/>
      <c r="G78" s="20"/>
      <c r="H78" s="20"/>
      <c r="I78" s="20"/>
      <c r="J78" s="20"/>
      <c r="K78" s="20"/>
      <c r="L78" s="20"/>
      <c r="M78" s="20"/>
      <c r="N78" s="20"/>
      <c r="O78" s="20"/>
      <c r="P78" s="20"/>
      <c r="Q78" s="51"/>
      <c r="R78" s="20"/>
      <c r="S78" s="20"/>
      <c r="T78" s="20"/>
      <c r="U78" s="20"/>
      <c r="V78" s="20"/>
      <c r="W78" s="20"/>
      <c r="X78" s="20"/>
      <c r="Y78" s="20"/>
      <c r="Z78" s="20"/>
      <c r="AA78" s="20"/>
      <c r="AB78" s="20"/>
      <c r="AC78" s="20">
        <v>6000</v>
      </c>
      <c r="AD78" s="20"/>
      <c r="AE78" s="20"/>
      <c r="AF78" s="37">
        <f t="shared" si="2"/>
        <v>6000</v>
      </c>
      <c r="AG78" s="66">
        <v>6000</v>
      </c>
    </row>
    <row r="79" spans="1:39">
      <c r="A79" s="4">
        <v>55</v>
      </c>
      <c r="B79" s="9" t="s">
        <v>158</v>
      </c>
      <c r="C79" s="4" t="s">
        <v>1</v>
      </c>
      <c r="D79" s="6" t="s">
        <v>51</v>
      </c>
      <c r="E79" s="20"/>
      <c r="F79" s="20"/>
      <c r="G79" s="20"/>
      <c r="H79" s="20">
        <v>300</v>
      </c>
      <c r="I79" s="20"/>
      <c r="J79" s="20"/>
      <c r="K79" s="20"/>
      <c r="L79" s="20"/>
      <c r="M79" s="20"/>
      <c r="N79" s="20"/>
      <c r="O79" s="20"/>
      <c r="P79" s="20"/>
      <c r="Q79" s="51"/>
      <c r="R79" s="20"/>
      <c r="S79" s="20"/>
      <c r="T79" s="20"/>
      <c r="U79" s="20"/>
      <c r="V79" s="20"/>
      <c r="W79" s="20"/>
      <c r="X79" s="20"/>
      <c r="Y79" s="20"/>
      <c r="Z79" s="20"/>
      <c r="AA79" s="20"/>
      <c r="AB79" s="20"/>
      <c r="AC79" s="20"/>
      <c r="AD79" s="20"/>
      <c r="AE79" s="20"/>
      <c r="AF79" s="37">
        <f t="shared" si="2"/>
        <v>300</v>
      </c>
      <c r="AG79" s="33">
        <v>300</v>
      </c>
    </row>
    <row r="80" spans="1:39">
      <c r="A80" s="4">
        <v>71</v>
      </c>
      <c r="B80" s="23" t="s">
        <v>180</v>
      </c>
      <c r="C80" s="4" t="s">
        <v>1</v>
      </c>
      <c r="D80" s="6" t="s">
        <v>118</v>
      </c>
      <c r="E80" s="24"/>
      <c r="F80" s="24"/>
      <c r="G80" s="24"/>
      <c r="H80" s="24"/>
      <c r="I80" s="24"/>
      <c r="J80" s="24"/>
      <c r="K80" s="24"/>
      <c r="L80" s="24"/>
      <c r="M80" s="24"/>
      <c r="N80" s="24"/>
      <c r="O80" s="24"/>
      <c r="P80" s="24"/>
      <c r="Q80" s="51"/>
      <c r="R80" s="24"/>
      <c r="S80" s="24"/>
      <c r="T80" s="24"/>
      <c r="U80" s="24"/>
      <c r="V80" s="24"/>
      <c r="W80" s="24">
        <v>500</v>
      </c>
      <c r="X80" s="24"/>
      <c r="Y80" s="24"/>
      <c r="Z80" s="24"/>
      <c r="AA80" s="24"/>
      <c r="AB80" s="24"/>
      <c r="AC80" s="24"/>
      <c r="AD80" s="24"/>
      <c r="AE80" s="24"/>
      <c r="AF80" s="37">
        <f t="shared" si="2"/>
        <v>500</v>
      </c>
      <c r="AG80" s="33">
        <v>500</v>
      </c>
    </row>
    <row r="81" spans="1:33">
      <c r="A81" s="4">
        <v>111</v>
      </c>
      <c r="B81" s="23" t="s">
        <v>184</v>
      </c>
      <c r="C81" s="4" t="s">
        <v>1</v>
      </c>
      <c r="D81" s="4" t="s">
        <v>118</v>
      </c>
      <c r="E81" s="24"/>
      <c r="F81" s="24"/>
      <c r="G81" s="24"/>
      <c r="H81" s="24"/>
      <c r="I81" s="24"/>
      <c r="J81" s="24"/>
      <c r="K81" s="24"/>
      <c r="L81" s="24"/>
      <c r="M81" s="24"/>
      <c r="N81" s="24"/>
      <c r="O81" s="24"/>
      <c r="P81" s="24"/>
      <c r="Q81" s="51"/>
      <c r="R81" s="24"/>
      <c r="S81" s="24"/>
      <c r="T81" s="24"/>
      <c r="U81" s="24"/>
      <c r="V81" s="24"/>
      <c r="W81" s="24">
        <v>1500</v>
      </c>
      <c r="X81" s="24"/>
      <c r="Y81" s="24"/>
      <c r="Z81" s="24"/>
      <c r="AA81" s="24"/>
      <c r="AB81" s="24"/>
      <c r="AC81" s="24"/>
      <c r="AD81" s="24"/>
      <c r="AE81" s="24"/>
      <c r="AF81" s="37">
        <f t="shared" si="2"/>
        <v>1500</v>
      </c>
      <c r="AG81" s="16">
        <v>1500</v>
      </c>
    </row>
    <row r="82" spans="1:33">
      <c r="A82" s="4">
        <v>54</v>
      </c>
      <c r="B82" s="23" t="s">
        <v>183</v>
      </c>
      <c r="C82" s="4" t="s">
        <v>1</v>
      </c>
      <c r="D82" s="4" t="s">
        <v>118</v>
      </c>
      <c r="E82" s="24"/>
      <c r="F82" s="24"/>
      <c r="G82" s="24"/>
      <c r="H82" s="24"/>
      <c r="I82" s="24"/>
      <c r="J82" s="24"/>
      <c r="K82" s="24"/>
      <c r="L82" s="24"/>
      <c r="M82" s="24"/>
      <c r="N82" s="24"/>
      <c r="O82" s="24"/>
      <c r="P82" s="24"/>
      <c r="Q82" s="51"/>
      <c r="R82" s="24"/>
      <c r="S82" s="24"/>
      <c r="T82" s="24"/>
      <c r="U82" s="24"/>
      <c r="V82" s="24"/>
      <c r="W82" s="24">
        <v>300</v>
      </c>
      <c r="X82" s="24"/>
      <c r="Y82" s="24"/>
      <c r="Z82" s="24"/>
      <c r="AA82" s="24"/>
      <c r="AB82" s="24"/>
      <c r="AC82" s="24"/>
      <c r="AD82" s="24"/>
      <c r="AE82" s="24"/>
      <c r="AF82" s="37">
        <f t="shared" si="2"/>
        <v>300</v>
      </c>
      <c r="AG82" s="33">
        <v>300</v>
      </c>
    </row>
    <row r="83" spans="1:33">
      <c r="A83" s="4">
        <v>79</v>
      </c>
      <c r="B83" s="30" t="s">
        <v>186</v>
      </c>
      <c r="C83" s="8"/>
      <c r="D83" s="54"/>
      <c r="E83" s="20"/>
      <c r="F83" s="20"/>
      <c r="G83" s="20">
        <v>500</v>
      </c>
      <c r="H83" s="20"/>
      <c r="I83" s="20"/>
      <c r="J83" s="20"/>
      <c r="K83" s="20"/>
      <c r="L83" s="20"/>
      <c r="M83" s="20"/>
      <c r="N83" s="20"/>
      <c r="O83" s="20"/>
      <c r="P83" s="20"/>
      <c r="Q83" s="51"/>
      <c r="R83" s="20"/>
      <c r="S83" s="20"/>
      <c r="T83" s="20"/>
      <c r="U83" s="20"/>
      <c r="V83" s="20"/>
      <c r="W83" s="20"/>
      <c r="X83" s="20"/>
      <c r="Y83" s="20"/>
      <c r="Z83" s="20"/>
      <c r="AA83" s="20"/>
      <c r="AB83" s="20"/>
      <c r="AC83" s="20"/>
      <c r="AD83" s="20"/>
      <c r="AE83" s="20"/>
      <c r="AF83" s="37">
        <f t="shared" si="2"/>
        <v>500</v>
      </c>
      <c r="AG83" s="33">
        <v>500</v>
      </c>
    </row>
    <row r="84" spans="1:33">
      <c r="A84" s="4">
        <v>142</v>
      </c>
      <c r="B84" s="9" t="s">
        <v>197</v>
      </c>
      <c r="C84" s="4" t="s">
        <v>1</v>
      </c>
      <c r="D84" s="6" t="s">
        <v>118</v>
      </c>
      <c r="E84" s="24"/>
      <c r="F84" s="24"/>
      <c r="G84" s="24"/>
      <c r="H84" s="24"/>
      <c r="I84" s="24"/>
      <c r="J84" s="24"/>
      <c r="K84" s="26">
        <v>8000</v>
      </c>
      <c r="L84" s="24"/>
      <c r="M84" s="24"/>
      <c r="N84" s="24"/>
      <c r="O84" s="24"/>
      <c r="P84" s="24"/>
      <c r="Q84" s="51"/>
      <c r="R84" s="24"/>
      <c r="S84" s="24"/>
      <c r="T84" s="24"/>
      <c r="U84" s="24"/>
      <c r="V84" s="24"/>
      <c r="W84" s="24"/>
      <c r="X84" s="24"/>
      <c r="Y84" s="24"/>
      <c r="Z84" s="24"/>
      <c r="AA84" s="24"/>
      <c r="AB84" s="24"/>
      <c r="AC84" s="24"/>
      <c r="AD84" s="24"/>
      <c r="AE84" s="24"/>
      <c r="AF84" s="37">
        <f t="shared" si="2"/>
        <v>8000</v>
      </c>
      <c r="AG84" s="16">
        <v>80000</v>
      </c>
    </row>
    <row r="85" spans="1:33" s="25" customFormat="1">
      <c r="A85" s="4">
        <v>146</v>
      </c>
      <c r="B85" s="8" t="s">
        <v>152</v>
      </c>
      <c r="C85" s="1" t="s">
        <v>1</v>
      </c>
      <c r="D85" s="6" t="s">
        <v>118</v>
      </c>
      <c r="E85" s="20"/>
      <c r="F85" s="20">
        <v>14000</v>
      </c>
      <c r="G85" s="20"/>
      <c r="H85" s="20"/>
      <c r="I85" s="20"/>
      <c r="J85" s="20"/>
      <c r="K85" s="20"/>
      <c r="L85" s="20"/>
      <c r="M85" s="20"/>
      <c r="N85" s="20"/>
      <c r="O85" s="20"/>
      <c r="P85" s="20"/>
      <c r="Q85" s="51"/>
      <c r="R85" s="20"/>
      <c r="S85" s="20"/>
      <c r="T85" s="20"/>
      <c r="U85" s="20"/>
      <c r="V85" s="20"/>
      <c r="W85" s="20"/>
      <c r="X85" s="20"/>
      <c r="Y85" s="20"/>
      <c r="Z85" s="20"/>
      <c r="AA85" s="20"/>
      <c r="AB85" s="20"/>
      <c r="AC85" s="20"/>
      <c r="AD85" s="20"/>
      <c r="AE85" s="20"/>
      <c r="AF85" s="37">
        <f t="shared" si="2"/>
        <v>14000</v>
      </c>
      <c r="AG85" s="16">
        <v>14000</v>
      </c>
    </row>
    <row r="86" spans="1:33" s="41" customFormat="1">
      <c r="A86" s="4">
        <v>151</v>
      </c>
      <c r="B86" s="9" t="s">
        <v>85</v>
      </c>
      <c r="C86" s="4" t="s">
        <v>1</v>
      </c>
      <c r="D86" s="6" t="s">
        <v>118</v>
      </c>
      <c r="E86" s="20">
        <v>4500</v>
      </c>
      <c r="F86" s="20">
        <v>4000</v>
      </c>
      <c r="G86" s="20"/>
      <c r="H86" s="20"/>
      <c r="I86" s="20"/>
      <c r="J86" s="20">
        <v>2000</v>
      </c>
      <c r="K86" s="20"/>
      <c r="L86" s="20"/>
      <c r="M86" s="20"/>
      <c r="N86" s="20">
        <v>1000</v>
      </c>
      <c r="O86" s="20"/>
      <c r="P86" s="20">
        <v>2000</v>
      </c>
      <c r="Q86" s="51">
        <v>2000</v>
      </c>
      <c r="R86" s="20">
        <v>500</v>
      </c>
      <c r="S86" s="20">
        <v>2000</v>
      </c>
      <c r="T86" s="20"/>
      <c r="U86" s="20"/>
      <c r="V86" s="20">
        <v>1300</v>
      </c>
      <c r="W86" s="20"/>
      <c r="X86" s="20"/>
      <c r="Y86" s="20"/>
      <c r="Z86" s="20"/>
      <c r="AA86" s="20"/>
      <c r="AB86" s="20"/>
      <c r="AC86" s="20"/>
      <c r="AD86" s="20"/>
      <c r="AE86" s="20"/>
      <c r="AF86" s="37">
        <f t="shared" si="2"/>
        <v>19300</v>
      </c>
      <c r="AG86" s="16">
        <v>19300</v>
      </c>
    </row>
    <row r="87" spans="1:33">
      <c r="A87" s="4">
        <v>62</v>
      </c>
      <c r="B87" s="13" t="s">
        <v>207</v>
      </c>
      <c r="C87" s="5" t="s">
        <v>1</v>
      </c>
      <c r="D87" s="4" t="s">
        <v>118</v>
      </c>
      <c r="E87" s="20"/>
      <c r="F87" s="20"/>
      <c r="G87" s="20"/>
      <c r="H87" s="20"/>
      <c r="I87" s="20"/>
      <c r="J87" s="20"/>
      <c r="K87" s="20"/>
      <c r="L87" s="20"/>
      <c r="M87" s="20"/>
      <c r="N87" s="20"/>
      <c r="O87" s="20"/>
      <c r="P87" s="20"/>
      <c r="Q87" s="51"/>
      <c r="R87" s="20"/>
      <c r="S87" s="20"/>
      <c r="T87" s="20"/>
      <c r="U87" s="20"/>
      <c r="V87" s="20"/>
      <c r="W87" s="20"/>
      <c r="X87" s="20"/>
      <c r="Y87" s="20"/>
      <c r="Z87" s="20"/>
      <c r="AA87" s="20">
        <v>400</v>
      </c>
      <c r="AB87" s="20"/>
      <c r="AC87" s="20"/>
      <c r="AD87" s="20"/>
      <c r="AE87" s="20"/>
      <c r="AF87" s="37">
        <f t="shared" si="2"/>
        <v>400</v>
      </c>
      <c r="AG87" s="33">
        <v>400</v>
      </c>
    </row>
    <row r="88" spans="1:33">
      <c r="A88" s="4">
        <v>63</v>
      </c>
      <c r="B88" s="13" t="s">
        <v>208</v>
      </c>
      <c r="C88" s="5" t="s">
        <v>1</v>
      </c>
      <c r="D88" s="6" t="s">
        <v>118</v>
      </c>
      <c r="E88" s="20"/>
      <c r="F88" s="20"/>
      <c r="G88" s="20"/>
      <c r="H88" s="20"/>
      <c r="I88" s="20"/>
      <c r="J88" s="20"/>
      <c r="K88" s="20"/>
      <c r="L88" s="20"/>
      <c r="M88" s="20"/>
      <c r="N88" s="20"/>
      <c r="O88" s="20"/>
      <c r="P88" s="20"/>
      <c r="Q88" s="51"/>
      <c r="R88" s="20"/>
      <c r="S88" s="20"/>
      <c r="T88" s="20"/>
      <c r="U88" s="20"/>
      <c r="V88" s="20"/>
      <c r="W88" s="20"/>
      <c r="X88" s="20"/>
      <c r="Y88" s="20"/>
      <c r="Z88" s="20"/>
      <c r="AA88" s="20">
        <v>400</v>
      </c>
      <c r="AB88" s="20"/>
      <c r="AC88" s="20"/>
      <c r="AD88" s="20"/>
      <c r="AE88" s="20"/>
      <c r="AF88" s="37">
        <f t="shared" si="2"/>
        <v>400</v>
      </c>
      <c r="AG88" s="33">
        <v>400</v>
      </c>
    </row>
    <row r="89" spans="1:33">
      <c r="A89" s="4">
        <v>60</v>
      </c>
      <c r="B89" s="13" t="s">
        <v>195</v>
      </c>
      <c r="C89" s="5" t="s">
        <v>1</v>
      </c>
      <c r="D89" s="6" t="s">
        <v>118</v>
      </c>
      <c r="E89" s="20"/>
      <c r="F89" s="20"/>
      <c r="G89" s="20"/>
      <c r="H89" s="20"/>
      <c r="I89" s="20"/>
      <c r="J89" s="20"/>
      <c r="K89" s="20"/>
      <c r="L89" s="20"/>
      <c r="M89" s="20"/>
      <c r="N89" s="20"/>
      <c r="O89" s="20"/>
      <c r="P89" s="20"/>
      <c r="Q89" s="51"/>
      <c r="R89" s="20"/>
      <c r="S89" s="20"/>
      <c r="T89" s="20"/>
      <c r="U89" s="20"/>
      <c r="V89" s="20"/>
      <c r="W89" s="20"/>
      <c r="X89" s="20"/>
      <c r="Y89" s="20"/>
      <c r="Z89" s="20"/>
      <c r="AA89" s="20">
        <v>400</v>
      </c>
      <c r="AB89" s="20"/>
      <c r="AC89" s="20"/>
      <c r="AD89" s="20"/>
      <c r="AE89" s="20"/>
      <c r="AF89" s="37">
        <f t="shared" si="2"/>
        <v>400</v>
      </c>
      <c r="AG89" s="33">
        <v>400</v>
      </c>
    </row>
    <row r="90" spans="1:33">
      <c r="A90" s="4">
        <v>61</v>
      </c>
      <c r="B90" s="13" t="s">
        <v>196</v>
      </c>
      <c r="C90" s="5" t="s">
        <v>1</v>
      </c>
      <c r="D90" s="6" t="s">
        <v>118</v>
      </c>
      <c r="E90" s="20"/>
      <c r="F90" s="20"/>
      <c r="G90" s="20"/>
      <c r="H90" s="20"/>
      <c r="I90" s="20"/>
      <c r="J90" s="20"/>
      <c r="K90" s="20"/>
      <c r="L90" s="20"/>
      <c r="M90" s="20"/>
      <c r="N90" s="20"/>
      <c r="O90" s="20"/>
      <c r="P90" s="20"/>
      <c r="Q90" s="51"/>
      <c r="R90" s="20"/>
      <c r="S90" s="20"/>
      <c r="T90" s="20"/>
      <c r="U90" s="20"/>
      <c r="V90" s="20"/>
      <c r="W90" s="20"/>
      <c r="X90" s="20"/>
      <c r="Y90" s="20"/>
      <c r="Z90" s="20"/>
      <c r="AA90" s="20">
        <v>400</v>
      </c>
      <c r="AB90" s="20"/>
      <c r="AC90" s="20"/>
      <c r="AD90" s="20"/>
      <c r="AE90" s="20"/>
      <c r="AF90" s="37">
        <f t="shared" si="2"/>
        <v>400</v>
      </c>
      <c r="AG90" s="33">
        <v>400</v>
      </c>
    </row>
    <row r="91" spans="1:33" s="27" customFormat="1">
      <c r="A91" s="4">
        <v>82</v>
      </c>
      <c r="B91" s="13" t="s">
        <v>194</v>
      </c>
      <c r="C91" s="5" t="s">
        <v>1</v>
      </c>
      <c r="D91" s="6" t="s">
        <v>118</v>
      </c>
      <c r="E91" s="20"/>
      <c r="F91" s="20"/>
      <c r="G91" s="20"/>
      <c r="H91" s="20"/>
      <c r="I91" s="20"/>
      <c r="J91" s="20"/>
      <c r="K91" s="20"/>
      <c r="L91" s="20"/>
      <c r="M91" s="20"/>
      <c r="N91" s="20"/>
      <c r="O91" s="20"/>
      <c r="P91" s="20"/>
      <c r="Q91" s="51"/>
      <c r="R91" s="20"/>
      <c r="S91" s="20"/>
      <c r="T91" s="20"/>
      <c r="U91" s="20"/>
      <c r="V91" s="20"/>
      <c r="W91" s="20"/>
      <c r="X91" s="20"/>
      <c r="Y91" s="20"/>
      <c r="Z91" s="20"/>
      <c r="AA91" s="20">
        <v>600</v>
      </c>
      <c r="AB91" s="20"/>
      <c r="AC91" s="20"/>
      <c r="AD91" s="20"/>
      <c r="AE91" s="20"/>
      <c r="AF91" s="37">
        <f t="shared" si="2"/>
        <v>600</v>
      </c>
      <c r="AG91" s="16">
        <v>600</v>
      </c>
    </row>
    <row r="92" spans="1:33">
      <c r="A92" s="4">
        <v>72</v>
      </c>
      <c r="B92" s="23" t="s">
        <v>181</v>
      </c>
      <c r="C92" s="4" t="s">
        <v>1</v>
      </c>
      <c r="D92" s="6" t="s">
        <v>118</v>
      </c>
      <c r="E92" s="24"/>
      <c r="F92" s="24"/>
      <c r="G92" s="24"/>
      <c r="H92" s="24"/>
      <c r="I92" s="24"/>
      <c r="J92" s="24"/>
      <c r="K92" s="24"/>
      <c r="L92" s="24"/>
      <c r="M92" s="24"/>
      <c r="N92" s="24"/>
      <c r="O92" s="24"/>
      <c r="P92" s="24"/>
      <c r="Q92" s="51"/>
      <c r="R92" s="24"/>
      <c r="S92" s="24"/>
      <c r="T92" s="24"/>
      <c r="U92" s="24"/>
      <c r="V92" s="24"/>
      <c r="W92" s="24">
        <v>500</v>
      </c>
      <c r="X92" s="24"/>
      <c r="Y92" s="24"/>
      <c r="Z92" s="24"/>
      <c r="AA92" s="24"/>
      <c r="AB92" s="24"/>
      <c r="AC92" s="24"/>
      <c r="AD92" s="24"/>
      <c r="AE92" s="24"/>
      <c r="AF92" s="37">
        <f t="shared" si="2"/>
        <v>500</v>
      </c>
      <c r="AG92" s="33">
        <v>500</v>
      </c>
    </row>
    <row r="93" spans="1:33">
      <c r="A93" s="4">
        <v>152</v>
      </c>
      <c r="B93" s="13" t="s">
        <v>162</v>
      </c>
      <c r="C93" s="4" t="s">
        <v>1</v>
      </c>
      <c r="D93" s="6" t="s">
        <v>51</v>
      </c>
      <c r="E93" s="20"/>
      <c r="F93" s="20"/>
      <c r="G93" s="20"/>
      <c r="H93" s="20"/>
      <c r="I93" s="20"/>
      <c r="J93" s="20"/>
      <c r="K93" s="20"/>
      <c r="L93" s="20"/>
      <c r="M93" s="20">
        <v>20000</v>
      </c>
      <c r="N93" s="20"/>
      <c r="O93" s="20"/>
      <c r="P93" s="20"/>
      <c r="Q93" s="51"/>
      <c r="R93" s="20"/>
      <c r="S93" s="20"/>
      <c r="T93" s="20"/>
      <c r="U93" s="20"/>
      <c r="V93" s="20"/>
      <c r="W93" s="20"/>
      <c r="X93" s="20"/>
      <c r="Y93" s="20"/>
      <c r="Z93" s="20"/>
      <c r="AA93" s="20"/>
      <c r="AB93" s="20"/>
      <c r="AC93" s="20"/>
      <c r="AD93" s="20"/>
      <c r="AE93" s="20"/>
      <c r="AF93" s="37">
        <f t="shared" si="2"/>
        <v>20000</v>
      </c>
      <c r="AG93" s="16">
        <v>20000</v>
      </c>
    </row>
    <row r="94" spans="1:33" s="32" customFormat="1">
      <c r="A94" s="4">
        <v>125</v>
      </c>
      <c r="B94" s="9" t="s">
        <v>209</v>
      </c>
      <c r="C94" s="4" t="s">
        <v>1</v>
      </c>
      <c r="D94" s="6" t="s">
        <v>53</v>
      </c>
      <c r="E94" s="24"/>
      <c r="F94" s="24"/>
      <c r="G94" s="24"/>
      <c r="H94" s="24"/>
      <c r="I94" s="24"/>
      <c r="J94" s="24"/>
      <c r="K94" s="24"/>
      <c r="L94" s="24"/>
      <c r="M94" s="24"/>
      <c r="N94" s="24">
        <v>3500</v>
      </c>
      <c r="O94" s="24">
        <v>300</v>
      </c>
      <c r="P94" s="24"/>
      <c r="Q94" s="51"/>
      <c r="R94" s="24">
        <v>500</v>
      </c>
      <c r="S94" s="24"/>
      <c r="T94" s="24"/>
      <c r="U94" s="24"/>
      <c r="V94" s="24"/>
      <c r="W94" s="24"/>
      <c r="X94" s="24"/>
      <c r="Y94" s="24"/>
      <c r="Z94" s="24"/>
      <c r="AA94" s="24"/>
      <c r="AB94" s="24"/>
      <c r="AC94" s="24"/>
      <c r="AD94" s="24"/>
      <c r="AE94" s="24"/>
      <c r="AF94" s="37">
        <f t="shared" si="2"/>
        <v>4300</v>
      </c>
      <c r="AG94" s="16">
        <v>4300</v>
      </c>
    </row>
    <row r="95" spans="1:33" s="32" customFormat="1">
      <c r="A95" s="4">
        <v>114</v>
      </c>
      <c r="B95" s="8" t="s">
        <v>77</v>
      </c>
      <c r="C95" s="4" t="s">
        <v>1</v>
      </c>
      <c r="D95" s="6" t="s">
        <v>118</v>
      </c>
      <c r="E95" s="20"/>
      <c r="F95" s="20">
        <v>600</v>
      </c>
      <c r="G95" s="20"/>
      <c r="H95" s="20"/>
      <c r="I95" s="20"/>
      <c r="J95" s="20">
        <v>100</v>
      </c>
      <c r="K95" s="20"/>
      <c r="L95" s="20"/>
      <c r="M95" s="20"/>
      <c r="N95" s="20">
        <v>300</v>
      </c>
      <c r="O95" s="20">
        <v>300</v>
      </c>
      <c r="P95" s="20">
        <v>50</v>
      </c>
      <c r="Q95" s="51">
        <v>50</v>
      </c>
      <c r="R95" s="20">
        <v>200</v>
      </c>
      <c r="S95" s="20"/>
      <c r="T95" s="20"/>
      <c r="U95" s="20"/>
      <c r="V95" s="20"/>
      <c r="W95" s="20"/>
      <c r="X95" s="20"/>
      <c r="Y95" s="20"/>
      <c r="Z95" s="20"/>
      <c r="AA95" s="20"/>
      <c r="AB95" s="20"/>
      <c r="AC95" s="20"/>
      <c r="AD95" s="20"/>
      <c r="AE95" s="20"/>
      <c r="AF95" s="37">
        <f t="shared" si="2"/>
        <v>1600</v>
      </c>
      <c r="AG95" s="16">
        <v>1600</v>
      </c>
    </row>
    <row r="96" spans="1:33" s="32" customFormat="1">
      <c r="A96" s="4">
        <v>167</v>
      </c>
      <c r="B96" s="9" t="s">
        <v>153</v>
      </c>
      <c r="C96" s="4" t="s">
        <v>1</v>
      </c>
      <c r="D96" s="6" t="s">
        <v>118</v>
      </c>
      <c r="E96" s="24">
        <v>45000</v>
      </c>
      <c r="F96" s="24">
        <v>18000</v>
      </c>
      <c r="G96" s="24"/>
      <c r="H96" s="24"/>
      <c r="I96" s="24"/>
      <c r="J96" s="24"/>
      <c r="K96" s="24"/>
      <c r="L96" s="24"/>
      <c r="M96" s="24"/>
      <c r="N96" s="24"/>
      <c r="O96" s="24"/>
      <c r="P96" s="24"/>
      <c r="Q96" s="51"/>
      <c r="R96" s="24"/>
      <c r="S96" s="24"/>
      <c r="T96" s="24"/>
      <c r="U96" s="24"/>
      <c r="V96" s="24"/>
      <c r="W96" s="24"/>
      <c r="X96" s="24"/>
      <c r="Y96" s="24"/>
      <c r="Z96" s="24"/>
      <c r="AA96" s="24"/>
      <c r="AB96" s="24"/>
      <c r="AC96" s="24"/>
      <c r="AD96" s="24"/>
      <c r="AE96" s="24"/>
      <c r="AF96" s="37">
        <f t="shared" si="2"/>
        <v>63000</v>
      </c>
      <c r="AG96" s="16">
        <v>63000</v>
      </c>
    </row>
    <row r="97" spans="1:33" s="32" customFormat="1">
      <c r="A97" s="4">
        <v>134</v>
      </c>
      <c r="B97" s="8" t="s">
        <v>156</v>
      </c>
      <c r="C97" s="1" t="s">
        <v>1</v>
      </c>
      <c r="D97" s="6" t="s">
        <v>118</v>
      </c>
      <c r="E97" s="20"/>
      <c r="F97" s="20">
        <v>6000</v>
      </c>
      <c r="G97" s="20"/>
      <c r="H97" s="20"/>
      <c r="I97" s="20"/>
      <c r="J97" s="20"/>
      <c r="K97" s="20"/>
      <c r="L97" s="20"/>
      <c r="M97" s="20"/>
      <c r="N97" s="20"/>
      <c r="O97" s="20"/>
      <c r="P97" s="20"/>
      <c r="Q97" s="51"/>
      <c r="R97" s="20"/>
      <c r="S97" s="20"/>
      <c r="T97" s="20"/>
      <c r="U97" s="20"/>
      <c r="V97" s="20"/>
      <c r="W97" s="20"/>
      <c r="X97" s="20"/>
      <c r="Y97" s="20"/>
      <c r="Z97" s="20"/>
      <c r="AA97" s="20"/>
      <c r="AB97" s="20"/>
      <c r="AC97" s="20"/>
      <c r="AD97" s="20"/>
      <c r="AE97" s="20"/>
      <c r="AF97" s="37">
        <f t="shared" si="2"/>
        <v>6000</v>
      </c>
      <c r="AG97" s="16">
        <v>6000</v>
      </c>
    </row>
    <row r="98" spans="1:33">
      <c r="A98" s="4">
        <v>164</v>
      </c>
      <c r="B98" s="9" t="s">
        <v>16</v>
      </c>
      <c r="C98" s="4" t="s">
        <v>1</v>
      </c>
      <c r="D98" s="6" t="s">
        <v>118</v>
      </c>
      <c r="E98" s="24">
        <v>1000</v>
      </c>
      <c r="F98" s="24">
        <v>6000</v>
      </c>
      <c r="G98" s="24"/>
      <c r="H98" s="24"/>
      <c r="I98" s="24"/>
      <c r="J98" s="24">
        <v>2000</v>
      </c>
      <c r="K98" s="24"/>
      <c r="L98" s="24">
        <v>5500</v>
      </c>
      <c r="M98" s="24"/>
      <c r="N98" s="24"/>
      <c r="O98" s="24">
        <v>5000</v>
      </c>
      <c r="P98" s="24">
        <v>10000</v>
      </c>
      <c r="Q98" s="51">
        <v>12000</v>
      </c>
      <c r="R98" s="24"/>
      <c r="S98" s="24">
        <v>7000</v>
      </c>
      <c r="T98" s="24"/>
      <c r="U98" s="24"/>
      <c r="V98" s="24">
        <v>1300</v>
      </c>
      <c r="W98" s="24"/>
      <c r="X98" s="24"/>
      <c r="Y98" s="24"/>
      <c r="Z98" s="24"/>
      <c r="AA98" s="24"/>
      <c r="AB98" s="24"/>
      <c r="AC98" s="24"/>
      <c r="AD98" s="24"/>
      <c r="AE98" s="24"/>
      <c r="AF98" s="37">
        <f t="shared" si="2"/>
        <v>49800</v>
      </c>
      <c r="AG98" s="16">
        <v>49800</v>
      </c>
    </row>
    <row r="99" spans="1:33" s="44" customFormat="1">
      <c r="A99" s="4">
        <v>80</v>
      </c>
      <c r="B99" s="30" t="s">
        <v>188</v>
      </c>
      <c r="C99" s="8"/>
      <c r="D99" s="54"/>
      <c r="E99" s="20"/>
      <c r="F99" s="20"/>
      <c r="G99" s="20">
        <v>500</v>
      </c>
      <c r="H99" s="20"/>
      <c r="I99" s="20"/>
      <c r="J99" s="20"/>
      <c r="K99" s="20"/>
      <c r="L99" s="20"/>
      <c r="M99" s="20"/>
      <c r="N99" s="20"/>
      <c r="O99" s="20"/>
      <c r="P99" s="20"/>
      <c r="Q99" s="51"/>
      <c r="R99" s="20"/>
      <c r="S99" s="20"/>
      <c r="T99" s="20"/>
      <c r="U99" s="20"/>
      <c r="V99" s="20"/>
      <c r="W99" s="20"/>
      <c r="X99" s="20"/>
      <c r="Y99" s="20"/>
      <c r="Z99" s="20"/>
      <c r="AA99" s="20"/>
      <c r="AB99" s="20"/>
      <c r="AC99" s="20"/>
      <c r="AD99" s="20"/>
      <c r="AE99" s="20"/>
      <c r="AF99" s="37">
        <f t="shared" ref="AF99:AF130" si="3">SUM(E99:AE99)</f>
        <v>500</v>
      </c>
      <c r="AG99" s="33">
        <v>500</v>
      </c>
    </row>
    <row r="100" spans="1:33">
      <c r="A100" s="4">
        <v>35</v>
      </c>
      <c r="B100" s="7" t="s">
        <v>104</v>
      </c>
      <c r="C100" s="5" t="s">
        <v>1</v>
      </c>
      <c r="D100" s="6" t="s">
        <v>118</v>
      </c>
      <c r="E100" s="20"/>
      <c r="F100" s="20"/>
      <c r="G100" s="20"/>
      <c r="H100" s="20">
        <v>100</v>
      </c>
      <c r="I100" s="20"/>
      <c r="J100" s="20"/>
      <c r="K100" s="20"/>
      <c r="L100" s="20"/>
      <c r="M100" s="20"/>
      <c r="N100" s="20"/>
      <c r="O100" s="20"/>
      <c r="P100" s="20"/>
      <c r="Q100" s="51"/>
      <c r="R100" s="20"/>
      <c r="S100" s="20"/>
      <c r="T100" s="20"/>
      <c r="U100" s="20"/>
      <c r="V100" s="20"/>
      <c r="W100" s="20"/>
      <c r="X100" s="20"/>
      <c r="Y100" s="20"/>
      <c r="Z100" s="20"/>
      <c r="AA100" s="20"/>
      <c r="AB100" s="20"/>
      <c r="AC100" s="20"/>
      <c r="AD100" s="20"/>
      <c r="AE100" s="20"/>
      <c r="AF100" s="37">
        <f t="shared" si="3"/>
        <v>100</v>
      </c>
      <c r="AG100" s="16">
        <v>100</v>
      </c>
    </row>
    <row r="101" spans="1:33">
      <c r="A101" s="4">
        <v>36</v>
      </c>
      <c r="B101" s="7" t="s">
        <v>105</v>
      </c>
      <c r="C101" s="5" t="s">
        <v>1</v>
      </c>
      <c r="D101" s="6" t="s">
        <v>118</v>
      </c>
      <c r="E101" s="20"/>
      <c r="F101" s="20"/>
      <c r="G101" s="20"/>
      <c r="H101" s="20">
        <v>100</v>
      </c>
      <c r="I101" s="20"/>
      <c r="J101" s="20"/>
      <c r="K101" s="20"/>
      <c r="L101" s="20"/>
      <c r="M101" s="20"/>
      <c r="N101" s="20"/>
      <c r="O101" s="20"/>
      <c r="P101" s="20"/>
      <c r="Q101" s="51"/>
      <c r="R101" s="20"/>
      <c r="S101" s="20"/>
      <c r="T101" s="20"/>
      <c r="U101" s="20"/>
      <c r="V101" s="20"/>
      <c r="W101" s="20"/>
      <c r="X101" s="20"/>
      <c r="Y101" s="20"/>
      <c r="Z101" s="20"/>
      <c r="AA101" s="20"/>
      <c r="AB101" s="20"/>
      <c r="AC101" s="20"/>
      <c r="AD101" s="20"/>
      <c r="AE101" s="20"/>
      <c r="AF101" s="37">
        <f t="shared" si="3"/>
        <v>100</v>
      </c>
      <c r="AG101" s="16">
        <v>100</v>
      </c>
    </row>
    <row r="102" spans="1:33">
      <c r="A102" s="4">
        <v>34</v>
      </c>
      <c r="B102" s="7" t="s">
        <v>103</v>
      </c>
      <c r="C102" s="5" t="s">
        <v>1</v>
      </c>
      <c r="D102" s="6" t="s">
        <v>118</v>
      </c>
      <c r="E102" s="20"/>
      <c r="F102" s="20"/>
      <c r="G102" s="20"/>
      <c r="H102" s="20">
        <v>100</v>
      </c>
      <c r="I102" s="20"/>
      <c r="J102" s="20"/>
      <c r="K102" s="20"/>
      <c r="L102" s="20"/>
      <c r="M102" s="20"/>
      <c r="N102" s="20"/>
      <c r="O102" s="20"/>
      <c r="P102" s="20"/>
      <c r="Q102" s="51"/>
      <c r="R102" s="20"/>
      <c r="S102" s="20"/>
      <c r="T102" s="20"/>
      <c r="U102" s="20"/>
      <c r="V102" s="20"/>
      <c r="W102" s="20"/>
      <c r="X102" s="20"/>
      <c r="Y102" s="20"/>
      <c r="Z102" s="20"/>
      <c r="AA102" s="20"/>
      <c r="AB102" s="20"/>
      <c r="AC102" s="20"/>
      <c r="AD102" s="20"/>
      <c r="AE102" s="20"/>
      <c r="AF102" s="37">
        <f t="shared" si="3"/>
        <v>100</v>
      </c>
      <c r="AG102" s="16">
        <v>100</v>
      </c>
    </row>
    <row r="103" spans="1:33">
      <c r="A103" s="4">
        <v>162</v>
      </c>
      <c r="B103" s="9" t="s">
        <v>17</v>
      </c>
      <c r="C103" s="4" t="s">
        <v>1</v>
      </c>
      <c r="D103" s="6" t="s">
        <v>118</v>
      </c>
      <c r="E103" s="24">
        <v>20000</v>
      </c>
      <c r="F103" s="24">
        <v>8000</v>
      </c>
      <c r="G103" s="24"/>
      <c r="H103" s="24"/>
      <c r="I103" s="24">
        <v>4000</v>
      </c>
      <c r="J103" s="24"/>
      <c r="K103" s="24"/>
      <c r="L103" s="24">
        <v>2000</v>
      </c>
      <c r="M103" s="24"/>
      <c r="N103" s="24">
        <v>1000</v>
      </c>
      <c r="O103" s="24">
        <v>1000</v>
      </c>
      <c r="P103" s="24">
        <v>2000</v>
      </c>
      <c r="Q103" s="51">
        <v>500</v>
      </c>
      <c r="R103" s="24">
        <v>1000</v>
      </c>
      <c r="S103" s="24">
        <v>300</v>
      </c>
      <c r="T103" s="24"/>
      <c r="U103" s="24"/>
      <c r="V103" s="24"/>
      <c r="W103" s="24"/>
      <c r="X103" s="24"/>
      <c r="Y103" s="24"/>
      <c r="Z103" s="24"/>
      <c r="AA103" s="24"/>
      <c r="AB103" s="24"/>
      <c r="AC103" s="24"/>
      <c r="AD103" s="24"/>
      <c r="AE103" s="24"/>
      <c r="AF103" s="37">
        <f t="shared" si="3"/>
        <v>39800</v>
      </c>
      <c r="AG103" s="16">
        <v>39800</v>
      </c>
    </row>
    <row r="104" spans="1:33">
      <c r="A104" s="4">
        <v>41</v>
      </c>
      <c r="B104" s="9" t="s">
        <v>131</v>
      </c>
      <c r="C104" s="4" t="s">
        <v>1</v>
      </c>
      <c r="D104" s="6" t="s">
        <v>118</v>
      </c>
      <c r="E104" s="55"/>
      <c r="F104" s="24"/>
      <c r="G104" s="24"/>
      <c r="H104" s="24"/>
      <c r="I104" s="55"/>
      <c r="J104" s="55"/>
      <c r="K104" s="55"/>
      <c r="L104" s="55"/>
      <c r="M104" s="55"/>
      <c r="N104" s="55">
        <v>200</v>
      </c>
      <c r="O104" s="55"/>
      <c r="P104" s="55"/>
      <c r="Q104" s="52"/>
      <c r="R104" s="55"/>
      <c r="S104" s="55"/>
      <c r="T104" s="55"/>
      <c r="U104" s="55"/>
      <c r="V104" s="55"/>
      <c r="W104" s="55"/>
      <c r="X104" s="55"/>
      <c r="Y104" s="55"/>
      <c r="Z104" s="55"/>
      <c r="AA104" s="55"/>
      <c r="AB104" s="55"/>
      <c r="AC104" s="55"/>
      <c r="AD104" s="55"/>
      <c r="AE104" s="55"/>
      <c r="AF104" s="37">
        <f t="shared" si="3"/>
        <v>200</v>
      </c>
      <c r="AG104" s="16">
        <v>200</v>
      </c>
    </row>
    <row r="105" spans="1:33">
      <c r="A105" s="4">
        <v>108</v>
      </c>
      <c r="B105" s="9" t="s">
        <v>134</v>
      </c>
      <c r="C105" s="4" t="s">
        <v>1</v>
      </c>
      <c r="D105" s="6" t="s">
        <v>118</v>
      </c>
      <c r="E105" s="55"/>
      <c r="F105" s="24"/>
      <c r="G105" s="24"/>
      <c r="H105" s="24"/>
      <c r="I105" s="55"/>
      <c r="J105" s="55"/>
      <c r="K105" s="55"/>
      <c r="L105" s="55"/>
      <c r="M105" s="55"/>
      <c r="N105" s="55">
        <v>1000</v>
      </c>
      <c r="O105" s="55">
        <v>20</v>
      </c>
      <c r="P105" s="55"/>
      <c r="Q105" s="52"/>
      <c r="R105" s="55">
        <v>200</v>
      </c>
      <c r="S105" s="55"/>
      <c r="T105" s="55"/>
      <c r="U105" s="55"/>
      <c r="V105" s="55"/>
      <c r="W105" s="55"/>
      <c r="X105" s="55"/>
      <c r="Y105" s="55"/>
      <c r="Z105" s="55"/>
      <c r="AA105" s="55"/>
      <c r="AB105" s="55"/>
      <c r="AC105" s="55"/>
      <c r="AD105" s="55"/>
      <c r="AE105" s="55"/>
      <c r="AF105" s="37">
        <f t="shared" si="3"/>
        <v>1220</v>
      </c>
      <c r="AG105" s="16">
        <v>1220</v>
      </c>
    </row>
    <row r="106" spans="1:33">
      <c r="A106" s="4">
        <v>102</v>
      </c>
      <c r="B106" s="38" t="s">
        <v>166</v>
      </c>
      <c r="C106" s="4" t="s">
        <v>1</v>
      </c>
      <c r="D106" s="6" t="s">
        <v>118</v>
      </c>
      <c r="E106" s="55"/>
      <c r="F106" s="24"/>
      <c r="G106" s="24"/>
      <c r="H106" s="24"/>
      <c r="I106" s="55"/>
      <c r="J106" s="55"/>
      <c r="K106" s="55"/>
      <c r="L106" s="55"/>
      <c r="M106" s="55"/>
      <c r="N106" s="55">
        <v>1000</v>
      </c>
      <c r="O106" s="55"/>
      <c r="P106" s="55"/>
      <c r="Q106" s="52"/>
      <c r="R106" s="55">
        <v>200</v>
      </c>
      <c r="S106" s="55"/>
      <c r="T106" s="55"/>
      <c r="U106" s="55"/>
      <c r="V106" s="55"/>
      <c r="W106" s="55"/>
      <c r="X106" s="55"/>
      <c r="Y106" s="55"/>
      <c r="Z106" s="55"/>
      <c r="AA106" s="55"/>
      <c r="AB106" s="55"/>
      <c r="AC106" s="55"/>
      <c r="AD106" s="55"/>
      <c r="AE106" s="55"/>
      <c r="AF106" s="37">
        <f t="shared" si="3"/>
        <v>1200</v>
      </c>
      <c r="AG106" s="16">
        <v>1200</v>
      </c>
    </row>
    <row r="107" spans="1:33">
      <c r="A107" s="4">
        <v>90</v>
      </c>
      <c r="B107" s="9" t="s">
        <v>135</v>
      </c>
      <c r="C107" s="4" t="s">
        <v>1</v>
      </c>
      <c r="D107" s="6" t="s">
        <v>118</v>
      </c>
      <c r="E107" s="55"/>
      <c r="F107" s="24"/>
      <c r="G107" s="24"/>
      <c r="H107" s="24"/>
      <c r="I107" s="55"/>
      <c r="J107" s="55"/>
      <c r="K107" s="55"/>
      <c r="L107" s="55"/>
      <c r="M107" s="55"/>
      <c r="N107" s="55">
        <v>1000</v>
      </c>
      <c r="O107" s="55"/>
      <c r="P107" s="55"/>
      <c r="Q107" s="52"/>
      <c r="R107" s="55"/>
      <c r="S107" s="55"/>
      <c r="T107" s="55"/>
      <c r="U107" s="55"/>
      <c r="V107" s="55"/>
      <c r="W107" s="55"/>
      <c r="X107" s="55"/>
      <c r="Y107" s="55"/>
      <c r="Z107" s="55"/>
      <c r="AA107" s="55"/>
      <c r="AB107" s="55"/>
      <c r="AC107" s="55"/>
      <c r="AD107" s="55"/>
      <c r="AE107" s="55"/>
      <c r="AF107" s="37">
        <f t="shared" si="3"/>
        <v>1000</v>
      </c>
      <c r="AG107" s="16">
        <v>1000</v>
      </c>
    </row>
    <row r="108" spans="1:33">
      <c r="A108" s="4">
        <v>103</v>
      </c>
      <c r="B108" s="38" t="s">
        <v>167</v>
      </c>
      <c r="C108" s="4" t="s">
        <v>1</v>
      </c>
      <c r="D108" s="6" t="s">
        <v>118</v>
      </c>
      <c r="E108" s="55"/>
      <c r="F108" s="24"/>
      <c r="G108" s="24"/>
      <c r="H108" s="24"/>
      <c r="I108" s="55"/>
      <c r="J108" s="55"/>
      <c r="K108" s="55"/>
      <c r="L108" s="55"/>
      <c r="M108" s="55"/>
      <c r="N108" s="55">
        <v>1000</v>
      </c>
      <c r="O108" s="55"/>
      <c r="P108" s="55"/>
      <c r="Q108" s="52"/>
      <c r="R108" s="55">
        <v>200</v>
      </c>
      <c r="S108" s="55"/>
      <c r="T108" s="55"/>
      <c r="U108" s="55"/>
      <c r="V108" s="55"/>
      <c r="W108" s="55"/>
      <c r="X108" s="55"/>
      <c r="Y108" s="55"/>
      <c r="Z108" s="55"/>
      <c r="AA108" s="55"/>
      <c r="AB108" s="55"/>
      <c r="AC108" s="55"/>
      <c r="AD108" s="55"/>
      <c r="AE108" s="55"/>
      <c r="AF108" s="37">
        <f t="shared" si="3"/>
        <v>1200</v>
      </c>
      <c r="AG108" s="16">
        <v>1200</v>
      </c>
    </row>
    <row r="109" spans="1:33">
      <c r="A109" s="4">
        <v>42</v>
      </c>
      <c r="B109" s="38" t="s">
        <v>173</v>
      </c>
      <c r="C109" s="4" t="s">
        <v>1</v>
      </c>
      <c r="D109" s="6" t="s">
        <v>118</v>
      </c>
      <c r="E109" s="55"/>
      <c r="F109" s="24"/>
      <c r="G109" s="24"/>
      <c r="H109" s="24"/>
      <c r="I109" s="55"/>
      <c r="J109" s="55"/>
      <c r="K109" s="55"/>
      <c r="L109" s="55"/>
      <c r="M109" s="55"/>
      <c r="N109" s="55"/>
      <c r="O109" s="55"/>
      <c r="P109" s="55"/>
      <c r="Q109" s="52"/>
      <c r="R109" s="55">
        <v>200</v>
      </c>
      <c r="S109" s="55"/>
      <c r="T109" s="55"/>
      <c r="U109" s="55"/>
      <c r="V109" s="55"/>
      <c r="W109" s="55"/>
      <c r="X109" s="55"/>
      <c r="Y109" s="55"/>
      <c r="Z109" s="55"/>
      <c r="AA109" s="55"/>
      <c r="AB109" s="55"/>
      <c r="AC109" s="55"/>
      <c r="AD109" s="55"/>
      <c r="AE109" s="55"/>
      <c r="AF109" s="37">
        <f t="shared" si="3"/>
        <v>200</v>
      </c>
      <c r="AG109" s="16">
        <v>200</v>
      </c>
    </row>
    <row r="110" spans="1:33">
      <c r="A110" s="4">
        <v>121</v>
      </c>
      <c r="B110" s="9" t="s">
        <v>132</v>
      </c>
      <c r="C110" s="4" t="s">
        <v>1</v>
      </c>
      <c r="D110" s="6" t="s">
        <v>118</v>
      </c>
      <c r="E110" s="55"/>
      <c r="F110" s="24"/>
      <c r="G110" s="24"/>
      <c r="H110" s="24"/>
      <c r="I110" s="55"/>
      <c r="J110" s="55"/>
      <c r="K110" s="55"/>
      <c r="L110" s="55"/>
      <c r="M110" s="55"/>
      <c r="N110" s="56">
        <v>3000</v>
      </c>
      <c r="O110" s="55"/>
      <c r="P110" s="55"/>
      <c r="Q110" s="52"/>
      <c r="R110" s="55"/>
      <c r="S110" s="55"/>
      <c r="T110" s="55"/>
      <c r="U110" s="55"/>
      <c r="V110" s="55"/>
      <c r="W110" s="55"/>
      <c r="X110" s="55"/>
      <c r="Y110" s="55"/>
      <c r="Z110" s="55"/>
      <c r="AA110" s="55"/>
      <c r="AB110" s="55"/>
      <c r="AC110" s="55"/>
      <c r="AD110" s="55"/>
      <c r="AE110" s="55"/>
      <c r="AF110" s="37">
        <f t="shared" si="3"/>
        <v>3000</v>
      </c>
      <c r="AG110" s="16">
        <v>3000</v>
      </c>
    </row>
    <row r="111" spans="1:33">
      <c r="A111" s="4">
        <v>101</v>
      </c>
      <c r="B111" s="9" t="s">
        <v>136</v>
      </c>
      <c r="C111" s="4" t="s">
        <v>1</v>
      </c>
      <c r="D111" s="6" t="s">
        <v>118</v>
      </c>
      <c r="E111" s="55"/>
      <c r="F111" s="24"/>
      <c r="G111" s="24"/>
      <c r="H111" s="24"/>
      <c r="I111" s="55"/>
      <c r="J111" s="55"/>
      <c r="K111" s="55"/>
      <c r="L111" s="55"/>
      <c r="M111" s="55"/>
      <c r="N111" s="56">
        <v>1000</v>
      </c>
      <c r="O111" s="55"/>
      <c r="P111" s="55"/>
      <c r="Q111" s="52"/>
      <c r="R111" s="55">
        <v>200</v>
      </c>
      <c r="S111" s="55"/>
      <c r="T111" s="55"/>
      <c r="U111" s="55"/>
      <c r="V111" s="55"/>
      <c r="W111" s="55"/>
      <c r="X111" s="55"/>
      <c r="Y111" s="55"/>
      <c r="Z111" s="55"/>
      <c r="AA111" s="55"/>
      <c r="AB111" s="55"/>
      <c r="AC111" s="55"/>
      <c r="AD111" s="55"/>
      <c r="AE111" s="55"/>
      <c r="AF111" s="37">
        <f t="shared" si="3"/>
        <v>1200</v>
      </c>
      <c r="AG111" s="16">
        <v>1200</v>
      </c>
    </row>
    <row r="112" spans="1:33">
      <c r="A112" s="4">
        <v>92</v>
      </c>
      <c r="B112" s="38" t="s">
        <v>169</v>
      </c>
      <c r="C112" s="4" t="s">
        <v>1</v>
      </c>
      <c r="D112" s="6" t="s">
        <v>118</v>
      </c>
      <c r="E112" s="24"/>
      <c r="F112" s="24"/>
      <c r="G112" s="24"/>
      <c r="H112" s="24"/>
      <c r="I112" s="24"/>
      <c r="J112" s="24"/>
      <c r="K112" s="24"/>
      <c r="L112" s="24"/>
      <c r="M112" s="24"/>
      <c r="N112" s="24">
        <v>1000</v>
      </c>
      <c r="O112" s="24"/>
      <c r="P112" s="24"/>
      <c r="Q112" s="51"/>
      <c r="R112" s="24"/>
      <c r="S112" s="24"/>
      <c r="T112" s="24"/>
      <c r="U112" s="24"/>
      <c r="V112" s="24"/>
      <c r="W112" s="24"/>
      <c r="X112" s="24"/>
      <c r="Y112" s="24"/>
      <c r="Z112" s="24"/>
      <c r="AA112" s="24"/>
      <c r="AB112" s="24"/>
      <c r="AC112" s="24"/>
      <c r="AD112" s="24"/>
      <c r="AE112" s="24"/>
      <c r="AF112" s="37">
        <f t="shared" si="3"/>
        <v>1000</v>
      </c>
      <c r="AG112" s="16">
        <v>1000</v>
      </c>
    </row>
    <row r="113" spans="1:33">
      <c r="A113" s="4">
        <v>70</v>
      </c>
      <c r="B113" s="38" t="s">
        <v>170</v>
      </c>
      <c r="C113" s="4" t="s">
        <v>1</v>
      </c>
      <c r="D113" s="6" t="s">
        <v>118</v>
      </c>
      <c r="E113" s="24"/>
      <c r="F113" s="24"/>
      <c r="G113" s="24"/>
      <c r="H113" s="24"/>
      <c r="I113" s="24"/>
      <c r="J113" s="24"/>
      <c r="K113" s="24"/>
      <c r="L113" s="24"/>
      <c r="M113" s="24"/>
      <c r="N113" s="24">
        <v>500</v>
      </c>
      <c r="O113" s="24"/>
      <c r="P113" s="24"/>
      <c r="Q113" s="51"/>
      <c r="R113" s="24"/>
      <c r="S113" s="24"/>
      <c r="T113" s="24"/>
      <c r="U113" s="24"/>
      <c r="V113" s="24"/>
      <c r="W113" s="24"/>
      <c r="X113" s="24"/>
      <c r="Y113" s="24"/>
      <c r="Z113" s="24"/>
      <c r="AA113" s="24"/>
      <c r="AB113" s="24"/>
      <c r="AC113" s="24"/>
      <c r="AD113" s="24"/>
      <c r="AE113" s="24"/>
      <c r="AF113" s="37">
        <f t="shared" si="3"/>
        <v>500</v>
      </c>
      <c r="AG113" s="33">
        <v>500</v>
      </c>
    </row>
    <row r="114" spans="1:33">
      <c r="A114" s="4">
        <v>119</v>
      </c>
      <c r="B114" s="9" t="s">
        <v>130</v>
      </c>
      <c r="C114" s="4" t="s">
        <v>1</v>
      </c>
      <c r="D114" s="6" t="s">
        <v>118</v>
      </c>
      <c r="E114" s="24"/>
      <c r="F114" s="24"/>
      <c r="G114" s="24"/>
      <c r="H114" s="24"/>
      <c r="I114" s="24"/>
      <c r="J114" s="24"/>
      <c r="K114" s="24"/>
      <c r="L114" s="24"/>
      <c r="M114" s="24"/>
      <c r="N114" s="24">
        <v>2000</v>
      </c>
      <c r="O114" s="24"/>
      <c r="P114" s="24"/>
      <c r="Q114" s="51"/>
      <c r="R114" s="24">
        <v>200</v>
      </c>
      <c r="S114" s="24"/>
      <c r="T114" s="24"/>
      <c r="U114" s="24"/>
      <c r="V114" s="24"/>
      <c r="W114" s="24"/>
      <c r="X114" s="24"/>
      <c r="Y114" s="24"/>
      <c r="Z114" s="24"/>
      <c r="AA114" s="24"/>
      <c r="AB114" s="24"/>
      <c r="AC114" s="24"/>
      <c r="AD114" s="24"/>
      <c r="AE114" s="24"/>
      <c r="AF114" s="37">
        <f t="shared" si="3"/>
        <v>2200</v>
      </c>
      <c r="AG114" s="16">
        <v>2200</v>
      </c>
    </row>
    <row r="115" spans="1:33">
      <c r="A115" s="4">
        <v>120</v>
      </c>
      <c r="B115" s="9" t="s">
        <v>133</v>
      </c>
      <c r="C115" s="4" t="s">
        <v>1</v>
      </c>
      <c r="D115" s="6" t="s">
        <v>118</v>
      </c>
      <c r="E115" s="24"/>
      <c r="F115" s="24"/>
      <c r="G115" s="24"/>
      <c r="H115" s="24"/>
      <c r="I115" s="24"/>
      <c r="J115" s="24"/>
      <c r="K115" s="24"/>
      <c r="L115" s="24"/>
      <c r="M115" s="24"/>
      <c r="N115" s="24">
        <v>2000</v>
      </c>
      <c r="O115" s="24"/>
      <c r="P115" s="24"/>
      <c r="Q115" s="51"/>
      <c r="R115" s="24">
        <v>200</v>
      </c>
      <c r="S115" s="24"/>
      <c r="T115" s="24"/>
      <c r="U115" s="24"/>
      <c r="V115" s="24"/>
      <c r="W115" s="24"/>
      <c r="X115" s="24"/>
      <c r="Y115" s="24"/>
      <c r="Z115" s="24"/>
      <c r="AA115" s="24"/>
      <c r="AB115" s="24"/>
      <c r="AC115" s="24"/>
      <c r="AD115" s="24"/>
      <c r="AE115" s="24"/>
      <c r="AF115" s="37">
        <f t="shared" si="3"/>
        <v>2200</v>
      </c>
      <c r="AG115" s="16">
        <v>2200</v>
      </c>
    </row>
    <row r="116" spans="1:33">
      <c r="A116" s="4">
        <v>91</v>
      </c>
      <c r="B116" s="38" t="s">
        <v>168</v>
      </c>
      <c r="C116" s="4" t="s">
        <v>1</v>
      </c>
      <c r="D116" s="6" t="s">
        <v>118</v>
      </c>
      <c r="E116" s="24"/>
      <c r="F116" s="24"/>
      <c r="G116" s="24"/>
      <c r="H116" s="24"/>
      <c r="I116" s="24"/>
      <c r="J116" s="24"/>
      <c r="K116" s="24"/>
      <c r="L116" s="24"/>
      <c r="M116" s="24"/>
      <c r="N116" s="24">
        <v>1000</v>
      </c>
      <c r="O116" s="24"/>
      <c r="P116" s="24"/>
      <c r="Q116" s="51"/>
      <c r="R116" s="24"/>
      <c r="S116" s="24"/>
      <c r="T116" s="24"/>
      <c r="U116" s="24"/>
      <c r="V116" s="24"/>
      <c r="W116" s="24"/>
      <c r="X116" s="24"/>
      <c r="Y116" s="24"/>
      <c r="Z116" s="24"/>
      <c r="AA116" s="24"/>
      <c r="AB116" s="24"/>
      <c r="AC116" s="24"/>
      <c r="AD116" s="24"/>
      <c r="AE116" s="24"/>
      <c r="AF116" s="37">
        <f t="shared" si="3"/>
        <v>1000</v>
      </c>
      <c r="AG116" s="16">
        <v>1000</v>
      </c>
    </row>
    <row r="117" spans="1:33">
      <c r="A117" s="4">
        <v>143</v>
      </c>
      <c r="B117" s="9" t="s">
        <v>18</v>
      </c>
      <c r="C117" s="4" t="s">
        <v>1</v>
      </c>
      <c r="D117" s="6" t="s">
        <v>118</v>
      </c>
      <c r="E117" s="26"/>
      <c r="F117" s="26"/>
      <c r="G117" s="26"/>
      <c r="H117" s="26"/>
      <c r="I117" s="26"/>
      <c r="J117" s="26"/>
      <c r="K117" s="26">
        <v>8000</v>
      </c>
      <c r="L117" s="26"/>
      <c r="M117" s="26"/>
      <c r="N117" s="26"/>
      <c r="O117" s="26"/>
      <c r="P117" s="26"/>
      <c r="Q117" s="51"/>
      <c r="R117" s="26"/>
      <c r="S117" s="26"/>
      <c r="T117" s="26"/>
      <c r="U117" s="26"/>
      <c r="V117" s="26"/>
      <c r="W117" s="26"/>
      <c r="X117" s="26"/>
      <c r="Y117" s="26"/>
      <c r="Z117" s="26"/>
      <c r="AA117" s="26"/>
      <c r="AB117" s="26"/>
      <c r="AC117" s="26"/>
      <c r="AD117" s="26"/>
      <c r="AE117" s="26"/>
      <c r="AF117" s="37">
        <f t="shared" si="3"/>
        <v>8000</v>
      </c>
      <c r="AG117" s="16">
        <v>80000</v>
      </c>
    </row>
    <row r="118" spans="1:33">
      <c r="A118" s="4">
        <v>73</v>
      </c>
      <c r="B118" s="9" t="s">
        <v>86</v>
      </c>
      <c r="C118" s="4" t="s">
        <v>1</v>
      </c>
      <c r="D118" s="6" t="s">
        <v>118</v>
      </c>
      <c r="E118" s="20"/>
      <c r="F118" s="20"/>
      <c r="G118" s="20"/>
      <c r="H118" s="20"/>
      <c r="I118" s="20"/>
      <c r="J118" s="20"/>
      <c r="K118" s="20"/>
      <c r="L118" s="20"/>
      <c r="M118" s="20"/>
      <c r="N118" s="20"/>
      <c r="O118" s="20"/>
      <c r="P118" s="20"/>
      <c r="Q118" s="51">
        <v>500</v>
      </c>
      <c r="R118" s="20"/>
      <c r="S118" s="20"/>
      <c r="T118" s="20"/>
      <c r="U118" s="20"/>
      <c r="V118" s="20"/>
      <c r="W118" s="20"/>
      <c r="X118" s="20"/>
      <c r="Y118" s="20"/>
      <c r="Z118" s="20"/>
      <c r="AA118" s="20"/>
      <c r="AB118" s="20"/>
      <c r="AC118" s="20"/>
      <c r="AD118" s="20"/>
      <c r="AE118" s="20"/>
      <c r="AF118" s="37">
        <f t="shared" si="3"/>
        <v>500</v>
      </c>
      <c r="AG118" s="33">
        <v>500</v>
      </c>
    </row>
    <row r="119" spans="1:33">
      <c r="A119" s="4">
        <v>37</v>
      </c>
      <c r="B119" s="7" t="s">
        <v>106</v>
      </c>
      <c r="C119" s="5" t="s">
        <v>1</v>
      </c>
      <c r="D119" s="6" t="s">
        <v>118</v>
      </c>
      <c r="E119" s="20"/>
      <c r="F119" s="20"/>
      <c r="G119" s="20"/>
      <c r="H119" s="20">
        <v>100</v>
      </c>
      <c r="I119" s="20"/>
      <c r="J119" s="20"/>
      <c r="K119" s="20"/>
      <c r="L119" s="20"/>
      <c r="M119" s="20"/>
      <c r="N119" s="20"/>
      <c r="O119" s="20"/>
      <c r="P119" s="20"/>
      <c r="Q119" s="51"/>
      <c r="R119" s="20"/>
      <c r="S119" s="20"/>
      <c r="T119" s="20"/>
      <c r="U119" s="20"/>
      <c r="V119" s="20"/>
      <c r="W119" s="20"/>
      <c r="X119" s="20"/>
      <c r="Y119" s="20"/>
      <c r="Z119" s="20"/>
      <c r="AA119" s="20"/>
      <c r="AB119" s="20"/>
      <c r="AC119" s="20"/>
      <c r="AD119" s="20"/>
      <c r="AE119" s="20"/>
      <c r="AF119" s="37">
        <f t="shared" si="3"/>
        <v>100</v>
      </c>
      <c r="AG119" s="16">
        <v>100</v>
      </c>
    </row>
    <row r="120" spans="1:33">
      <c r="A120" s="4">
        <v>38</v>
      </c>
      <c r="B120" s="9" t="s">
        <v>41</v>
      </c>
      <c r="C120" s="4" t="s">
        <v>12</v>
      </c>
      <c r="D120" s="6" t="s">
        <v>118</v>
      </c>
      <c r="E120" s="24">
        <v>20</v>
      </c>
      <c r="F120" s="24">
        <v>20</v>
      </c>
      <c r="G120" s="24"/>
      <c r="H120" s="24"/>
      <c r="I120" s="24">
        <v>8</v>
      </c>
      <c r="J120" s="24">
        <v>4</v>
      </c>
      <c r="K120" s="24">
        <v>20</v>
      </c>
      <c r="L120" s="24">
        <v>5</v>
      </c>
      <c r="M120" s="24">
        <v>15</v>
      </c>
      <c r="N120" s="24">
        <v>4</v>
      </c>
      <c r="O120" s="24">
        <v>4</v>
      </c>
      <c r="P120" s="24">
        <v>3</v>
      </c>
      <c r="Q120" s="51">
        <v>6</v>
      </c>
      <c r="R120" s="24">
        <v>3</v>
      </c>
      <c r="S120" s="24">
        <v>12</v>
      </c>
      <c r="T120" s="24"/>
      <c r="U120" s="24"/>
      <c r="V120" s="24">
        <v>4</v>
      </c>
      <c r="W120" s="24"/>
      <c r="X120" s="24"/>
      <c r="Y120" s="24"/>
      <c r="Z120" s="24"/>
      <c r="AA120" s="24"/>
      <c r="AB120" s="24"/>
      <c r="AC120" s="24"/>
      <c r="AD120" s="24"/>
      <c r="AE120" s="24"/>
      <c r="AF120" s="37">
        <f t="shared" si="3"/>
        <v>128</v>
      </c>
      <c r="AG120" s="16">
        <v>128</v>
      </c>
    </row>
    <row r="121" spans="1:33">
      <c r="A121" s="4">
        <v>30</v>
      </c>
      <c r="B121" s="9" t="s">
        <v>40</v>
      </c>
      <c r="C121" s="4" t="s">
        <v>12</v>
      </c>
      <c r="D121" s="6" t="s">
        <v>51</v>
      </c>
      <c r="E121" s="24">
        <v>20</v>
      </c>
      <c r="F121" s="24">
        <v>5</v>
      </c>
      <c r="G121" s="24"/>
      <c r="H121" s="24"/>
      <c r="I121" s="24">
        <v>25</v>
      </c>
      <c r="J121" s="24"/>
      <c r="K121" s="24">
        <v>5</v>
      </c>
      <c r="L121" s="24">
        <v>10</v>
      </c>
      <c r="M121" s="24">
        <v>20</v>
      </c>
      <c r="N121" s="24"/>
      <c r="O121" s="24">
        <v>2</v>
      </c>
      <c r="P121" s="24">
        <v>1</v>
      </c>
      <c r="Q121" s="51">
        <v>2</v>
      </c>
      <c r="R121" s="24"/>
      <c r="S121" s="24">
        <v>2</v>
      </c>
      <c r="T121" s="24"/>
      <c r="U121" s="24"/>
      <c r="V121" s="24">
        <v>2</v>
      </c>
      <c r="W121" s="24"/>
      <c r="X121" s="24"/>
      <c r="Y121" s="24"/>
      <c r="Z121" s="24"/>
      <c r="AA121" s="24"/>
      <c r="AB121" s="24"/>
      <c r="AC121" s="24"/>
      <c r="AD121" s="24"/>
      <c r="AE121" s="24"/>
      <c r="AF121" s="37">
        <f t="shared" si="3"/>
        <v>94</v>
      </c>
      <c r="AG121" s="16">
        <v>94</v>
      </c>
    </row>
    <row r="122" spans="1:33">
      <c r="A122" s="4">
        <v>39</v>
      </c>
      <c r="B122" s="9" t="s">
        <v>19</v>
      </c>
      <c r="C122" s="4" t="s">
        <v>12</v>
      </c>
      <c r="D122" s="6" t="s">
        <v>118</v>
      </c>
      <c r="E122" s="24">
        <v>35</v>
      </c>
      <c r="F122" s="24">
        <v>20</v>
      </c>
      <c r="G122" s="24"/>
      <c r="H122" s="24"/>
      <c r="I122" s="24">
        <v>8</v>
      </c>
      <c r="J122" s="24">
        <v>4</v>
      </c>
      <c r="K122" s="24">
        <v>30</v>
      </c>
      <c r="L122" s="24">
        <v>5</v>
      </c>
      <c r="M122" s="24"/>
      <c r="N122" s="24">
        <v>4</v>
      </c>
      <c r="O122" s="24">
        <v>6</v>
      </c>
      <c r="P122" s="24">
        <v>3</v>
      </c>
      <c r="Q122" s="51">
        <v>6</v>
      </c>
      <c r="R122" s="24">
        <v>10</v>
      </c>
      <c r="S122" s="24">
        <v>12</v>
      </c>
      <c r="T122" s="24"/>
      <c r="U122" s="24"/>
      <c r="V122" s="24">
        <v>4</v>
      </c>
      <c r="W122" s="24"/>
      <c r="X122" s="24"/>
      <c r="Y122" s="24"/>
      <c r="Z122" s="24"/>
      <c r="AA122" s="24"/>
      <c r="AB122" s="24"/>
      <c r="AC122" s="24"/>
      <c r="AD122" s="24"/>
      <c r="AE122" s="24"/>
      <c r="AF122" s="37">
        <f t="shared" si="3"/>
        <v>147</v>
      </c>
      <c r="AG122" s="16">
        <v>147</v>
      </c>
    </row>
    <row r="123" spans="1:33">
      <c r="A123" s="4">
        <v>25</v>
      </c>
      <c r="B123" s="53" t="s">
        <v>20</v>
      </c>
      <c r="C123" s="46" t="s">
        <v>12</v>
      </c>
      <c r="D123" s="47" t="s">
        <v>118</v>
      </c>
      <c r="E123" s="55">
        <v>4</v>
      </c>
      <c r="F123" s="55"/>
      <c r="G123" s="55"/>
      <c r="H123" s="24">
        <v>5</v>
      </c>
      <c r="I123" s="55">
        <v>6</v>
      </c>
      <c r="J123" s="55">
        <v>6</v>
      </c>
      <c r="K123" s="55">
        <v>4</v>
      </c>
      <c r="L123" s="55"/>
      <c r="M123" s="55">
        <v>5</v>
      </c>
      <c r="N123" s="55">
        <v>6</v>
      </c>
      <c r="O123" s="55">
        <v>3</v>
      </c>
      <c r="P123" s="55">
        <v>2</v>
      </c>
      <c r="Q123" s="52">
        <v>5</v>
      </c>
      <c r="R123" s="55"/>
      <c r="S123" s="55">
        <v>7</v>
      </c>
      <c r="T123" s="55">
        <v>2</v>
      </c>
      <c r="U123" s="55"/>
      <c r="V123" s="55">
        <v>2</v>
      </c>
      <c r="W123" s="55"/>
      <c r="X123" s="55"/>
      <c r="Y123" s="55"/>
      <c r="Z123" s="55"/>
      <c r="AA123" s="55"/>
      <c r="AB123" s="55"/>
      <c r="AC123" s="55"/>
      <c r="AD123" s="55"/>
      <c r="AE123" s="55"/>
      <c r="AF123" s="37">
        <f t="shared" si="3"/>
        <v>57</v>
      </c>
      <c r="AG123" s="16">
        <v>57</v>
      </c>
    </row>
    <row r="124" spans="1:33">
      <c r="A124" s="4">
        <v>24</v>
      </c>
      <c r="B124" s="53" t="s">
        <v>21</v>
      </c>
      <c r="C124" s="46" t="s">
        <v>12</v>
      </c>
      <c r="D124" s="47" t="s">
        <v>51</v>
      </c>
      <c r="E124" s="55">
        <v>4</v>
      </c>
      <c r="F124" s="55">
        <v>4</v>
      </c>
      <c r="G124" s="55"/>
      <c r="H124" s="24"/>
      <c r="I124" s="55">
        <v>4</v>
      </c>
      <c r="J124" s="55">
        <v>5</v>
      </c>
      <c r="K124" s="55">
        <v>3</v>
      </c>
      <c r="L124" s="55">
        <v>4</v>
      </c>
      <c r="M124" s="55">
        <v>3</v>
      </c>
      <c r="N124" s="55">
        <v>6</v>
      </c>
      <c r="O124" s="55">
        <v>3</v>
      </c>
      <c r="P124" s="55">
        <v>3</v>
      </c>
      <c r="Q124" s="52">
        <v>4</v>
      </c>
      <c r="R124" s="55">
        <v>3</v>
      </c>
      <c r="S124" s="55">
        <v>5</v>
      </c>
      <c r="T124" s="55"/>
      <c r="U124" s="55"/>
      <c r="V124" s="55">
        <v>2</v>
      </c>
      <c r="W124" s="55"/>
      <c r="X124" s="55"/>
      <c r="Y124" s="55"/>
      <c r="Z124" s="55"/>
      <c r="AA124" s="55"/>
      <c r="AB124" s="55"/>
      <c r="AC124" s="55"/>
      <c r="AD124" s="55"/>
      <c r="AE124" s="55"/>
      <c r="AF124" s="37">
        <f t="shared" si="3"/>
        <v>53</v>
      </c>
      <c r="AG124" s="16">
        <v>53</v>
      </c>
    </row>
    <row r="125" spans="1:33">
      <c r="A125" s="4">
        <v>50</v>
      </c>
      <c r="B125" s="9" t="s">
        <v>22</v>
      </c>
      <c r="C125" s="46" t="s">
        <v>12</v>
      </c>
      <c r="D125" s="47" t="s">
        <v>118</v>
      </c>
      <c r="E125" s="24">
        <v>80</v>
      </c>
      <c r="F125" s="24">
        <v>30</v>
      </c>
      <c r="G125" s="24"/>
      <c r="H125" s="24">
        <v>2</v>
      </c>
      <c r="I125" s="24">
        <v>8</v>
      </c>
      <c r="J125" s="24">
        <v>6</v>
      </c>
      <c r="K125" s="24">
        <v>20</v>
      </c>
      <c r="L125" s="24">
        <v>15</v>
      </c>
      <c r="M125" s="24">
        <v>12</v>
      </c>
      <c r="N125" s="24">
        <v>2</v>
      </c>
      <c r="O125" s="24"/>
      <c r="P125" s="24">
        <v>6</v>
      </c>
      <c r="Q125" s="51">
        <v>5</v>
      </c>
      <c r="R125" s="24">
        <v>20</v>
      </c>
      <c r="S125" s="24">
        <v>10</v>
      </c>
      <c r="T125" s="24">
        <v>10</v>
      </c>
      <c r="U125" s="24">
        <v>10</v>
      </c>
      <c r="V125" s="24">
        <v>4</v>
      </c>
      <c r="W125" s="24">
        <v>8</v>
      </c>
      <c r="X125" s="24">
        <v>10</v>
      </c>
      <c r="Y125" s="24"/>
      <c r="Z125" s="24"/>
      <c r="AA125" s="24"/>
      <c r="AB125" s="24"/>
      <c r="AC125" s="24"/>
      <c r="AD125" s="24"/>
      <c r="AE125" s="24">
        <v>3</v>
      </c>
      <c r="AF125" s="37">
        <f t="shared" si="3"/>
        <v>261</v>
      </c>
      <c r="AG125" s="16">
        <v>261</v>
      </c>
    </row>
    <row r="126" spans="1:33">
      <c r="A126" s="4">
        <v>12</v>
      </c>
      <c r="B126" s="9" t="s">
        <v>23</v>
      </c>
      <c r="C126" s="46" t="s">
        <v>12</v>
      </c>
      <c r="D126" s="47" t="s">
        <v>118</v>
      </c>
      <c r="E126" s="24"/>
      <c r="F126" s="24">
        <v>6</v>
      </c>
      <c r="G126" s="24"/>
      <c r="H126" s="24"/>
      <c r="I126" s="24"/>
      <c r="J126" s="24"/>
      <c r="K126" s="24">
        <v>2</v>
      </c>
      <c r="L126" s="24"/>
      <c r="M126" s="24">
        <v>1</v>
      </c>
      <c r="N126" s="24"/>
      <c r="O126" s="24">
        <v>2</v>
      </c>
      <c r="P126" s="24"/>
      <c r="Q126" s="51">
        <v>1</v>
      </c>
      <c r="R126" s="24"/>
      <c r="S126" s="24">
        <v>5</v>
      </c>
      <c r="T126" s="24"/>
      <c r="U126" s="24"/>
      <c r="V126" s="24">
        <v>1</v>
      </c>
      <c r="W126" s="24"/>
      <c r="X126" s="24"/>
      <c r="Y126" s="24"/>
      <c r="Z126" s="24"/>
      <c r="AA126" s="24"/>
      <c r="AB126" s="24"/>
      <c r="AC126" s="24"/>
      <c r="AD126" s="24"/>
      <c r="AE126" s="24"/>
      <c r="AF126" s="37">
        <f t="shared" si="3"/>
        <v>18</v>
      </c>
      <c r="AG126" s="16">
        <v>18</v>
      </c>
    </row>
    <row r="127" spans="1:33">
      <c r="A127" s="4">
        <v>19</v>
      </c>
      <c r="B127" s="39" t="s">
        <v>214</v>
      </c>
      <c r="C127" s="59" t="s">
        <v>12</v>
      </c>
      <c r="D127" s="61" t="s">
        <v>118</v>
      </c>
      <c r="E127" s="20"/>
      <c r="F127" s="20"/>
      <c r="G127" s="20"/>
      <c r="H127" s="20"/>
      <c r="I127" s="20"/>
      <c r="J127" s="20"/>
      <c r="K127" s="20"/>
      <c r="L127" s="20"/>
      <c r="M127" s="20"/>
      <c r="N127" s="20"/>
      <c r="O127" s="20"/>
      <c r="P127" s="20"/>
      <c r="Q127" s="51"/>
      <c r="R127" s="20"/>
      <c r="S127" s="20"/>
      <c r="T127" s="20"/>
      <c r="U127" s="20"/>
      <c r="V127" s="20"/>
      <c r="W127" s="20">
        <v>40</v>
      </c>
      <c r="X127" s="20"/>
      <c r="Y127" s="20"/>
      <c r="Z127" s="20"/>
      <c r="AA127" s="20"/>
      <c r="AB127" s="20"/>
      <c r="AC127" s="20"/>
      <c r="AD127" s="20"/>
      <c r="AE127" s="20"/>
      <c r="AF127" s="37">
        <f t="shared" si="3"/>
        <v>40</v>
      </c>
      <c r="AG127" s="16">
        <v>40</v>
      </c>
    </row>
    <row r="128" spans="1:33">
      <c r="A128" s="4">
        <v>4</v>
      </c>
      <c r="B128" s="39" t="s">
        <v>211</v>
      </c>
      <c r="C128" s="60" t="s">
        <v>12</v>
      </c>
      <c r="D128" s="61" t="s">
        <v>118</v>
      </c>
      <c r="E128" s="20"/>
      <c r="F128" s="20"/>
      <c r="G128" s="20"/>
      <c r="H128" s="20"/>
      <c r="I128" s="20"/>
      <c r="J128" s="20"/>
      <c r="K128" s="20"/>
      <c r="L128" s="20"/>
      <c r="M128" s="20"/>
      <c r="N128" s="20"/>
      <c r="O128" s="20"/>
      <c r="P128" s="20"/>
      <c r="Q128" s="51"/>
      <c r="R128" s="20"/>
      <c r="S128" s="20"/>
      <c r="T128" s="20"/>
      <c r="U128" s="20">
        <v>10</v>
      </c>
      <c r="V128" s="20"/>
      <c r="W128" s="20"/>
      <c r="X128" s="20"/>
      <c r="Y128" s="20"/>
      <c r="Z128" s="20"/>
      <c r="AA128" s="20"/>
      <c r="AB128" s="20"/>
      <c r="AC128" s="20"/>
      <c r="AD128" s="20"/>
      <c r="AE128" s="20"/>
      <c r="AF128" s="37">
        <f t="shared" si="3"/>
        <v>10</v>
      </c>
      <c r="AG128" s="16">
        <v>10</v>
      </c>
    </row>
    <row r="129" spans="1:33">
      <c r="A129" s="4">
        <v>2</v>
      </c>
      <c r="B129" s="9" t="s">
        <v>213</v>
      </c>
      <c r="C129" s="46" t="s">
        <v>12</v>
      </c>
      <c r="D129" s="47" t="s">
        <v>51</v>
      </c>
      <c r="E129" s="20"/>
      <c r="F129" s="20"/>
      <c r="G129" s="20"/>
      <c r="H129" s="20"/>
      <c r="I129" s="20"/>
      <c r="J129" s="20"/>
      <c r="K129" s="20"/>
      <c r="L129" s="20"/>
      <c r="M129" s="20"/>
      <c r="N129" s="20"/>
      <c r="O129" s="20"/>
      <c r="P129" s="20"/>
      <c r="Q129" s="51"/>
      <c r="R129" s="20"/>
      <c r="S129" s="20"/>
      <c r="T129" s="20"/>
      <c r="U129" s="20"/>
      <c r="V129" s="20"/>
      <c r="W129" s="20"/>
      <c r="X129" s="20"/>
      <c r="Y129" s="20"/>
      <c r="Z129" s="20"/>
      <c r="AA129" s="20"/>
      <c r="AB129" s="20"/>
      <c r="AC129" s="20"/>
      <c r="AD129" s="20">
        <v>10</v>
      </c>
      <c r="AE129" s="20"/>
      <c r="AF129" s="37">
        <f t="shared" si="3"/>
        <v>10</v>
      </c>
      <c r="AG129" s="16">
        <v>10</v>
      </c>
    </row>
    <row r="130" spans="1:33">
      <c r="A130" s="4">
        <v>174</v>
      </c>
      <c r="B130" s="8" t="s">
        <v>219</v>
      </c>
      <c r="C130" s="8"/>
      <c r="D130" s="8"/>
      <c r="E130" s="20"/>
      <c r="F130" s="20"/>
      <c r="G130" s="20"/>
      <c r="H130" s="20"/>
      <c r="I130" s="20"/>
      <c r="J130" s="20"/>
      <c r="K130" s="20"/>
      <c r="L130" s="20"/>
      <c r="M130" s="20"/>
      <c r="N130" s="20"/>
      <c r="O130" s="20"/>
      <c r="P130" s="20"/>
      <c r="Q130" s="51"/>
      <c r="R130" s="20"/>
      <c r="S130" s="20"/>
      <c r="T130" s="20"/>
      <c r="U130" s="20"/>
      <c r="V130" s="20"/>
      <c r="W130" s="20"/>
      <c r="X130" s="20"/>
      <c r="Y130" s="20"/>
      <c r="Z130" s="20"/>
      <c r="AA130" s="20"/>
      <c r="AB130" s="20"/>
      <c r="AC130" s="20">
        <v>1000</v>
      </c>
      <c r="AD130" s="20"/>
      <c r="AE130" s="20"/>
      <c r="AF130" s="37">
        <f t="shared" si="3"/>
        <v>1000</v>
      </c>
      <c r="AG130" s="66">
        <v>1000</v>
      </c>
    </row>
    <row r="131" spans="1:33">
      <c r="A131" s="4">
        <v>11</v>
      </c>
      <c r="B131" s="9" t="s">
        <v>44</v>
      </c>
      <c r="C131" s="4" t="s">
        <v>12</v>
      </c>
      <c r="D131" s="4" t="s">
        <v>51</v>
      </c>
      <c r="E131" s="24"/>
      <c r="F131" s="24"/>
      <c r="G131" s="24"/>
      <c r="H131" s="24"/>
      <c r="I131" s="24"/>
      <c r="J131" s="24"/>
      <c r="K131" s="24"/>
      <c r="L131" s="24"/>
      <c r="M131" s="24"/>
      <c r="N131" s="24"/>
      <c r="O131" s="24"/>
      <c r="P131" s="24"/>
      <c r="Q131" s="51"/>
      <c r="R131" s="24"/>
      <c r="S131" s="24"/>
      <c r="T131" s="24"/>
      <c r="U131" s="24"/>
      <c r="V131" s="24"/>
      <c r="W131" s="24"/>
      <c r="X131" s="24">
        <v>15</v>
      </c>
      <c r="Y131" s="24"/>
      <c r="Z131" s="24"/>
      <c r="AA131" s="24"/>
      <c r="AB131" s="24"/>
      <c r="AC131" s="24"/>
      <c r="AD131" s="24"/>
      <c r="AE131" s="24"/>
      <c r="AF131" s="37">
        <f t="shared" ref="AF131:AF162" si="4">SUM(E131:AE131)</f>
        <v>15</v>
      </c>
      <c r="AG131" s="16">
        <v>15</v>
      </c>
    </row>
    <row r="132" spans="1:33">
      <c r="A132" s="4">
        <v>13</v>
      </c>
      <c r="B132" s="9" t="s">
        <v>24</v>
      </c>
      <c r="C132" s="4" t="s">
        <v>12</v>
      </c>
      <c r="D132" s="4" t="s">
        <v>118</v>
      </c>
      <c r="E132" s="24">
        <v>2</v>
      </c>
      <c r="F132" s="24">
        <v>2</v>
      </c>
      <c r="G132" s="24"/>
      <c r="H132" s="24">
        <v>1</v>
      </c>
      <c r="I132" s="24">
        <v>2</v>
      </c>
      <c r="J132" s="24"/>
      <c r="K132" s="24">
        <v>4</v>
      </c>
      <c r="L132" s="24">
        <v>2</v>
      </c>
      <c r="M132" s="24"/>
      <c r="N132" s="24">
        <v>2</v>
      </c>
      <c r="O132" s="24">
        <v>2</v>
      </c>
      <c r="P132" s="24">
        <v>1</v>
      </c>
      <c r="Q132" s="51">
        <v>1</v>
      </c>
      <c r="R132" s="24"/>
      <c r="S132" s="24"/>
      <c r="T132" s="24"/>
      <c r="U132" s="24"/>
      <c r="V132" s="24">
        <v>1</v>
      </c>
      <c r="W132" s="24">
        <v>2</v>
      </c>
      <c r="X132" s="24"/>
      <c r="Y132" s="24"/>
      <c r="Z132" s="24"/>
      <c r="AA132" s="24"/>
      <c r="AB132" s="24"/>
      <c r="AC132" s="24"/>
      <c r="AD132" s="24"/>
      <c r="AE132" s="24"/>
      <c r="AF132" s="37">
        <f t="shared" si="4"/>
        <v>22</v>
      </c>
      <c r="AG132" s="16">
        <v>22</v>
      </c>
    </row>
    <row r="133" spans="1:33">
      <c r="A133" s="4">
        <v>26</v>
      </c>
      <c r="B133" s="9" t="s">
        <v>25</v>
      </c>
      <c r="C133" s="4" t="s">
        <v>12</v>
      </c>
      <c r="D133" s="4" t="s">
        <v>118</v>
      </c>
      <c r="E133" s="24">
        <v>5</v>
      </c>
      <c r="F133" s="24">
        <v>10</v>
      </c>
      <c r="G133" s="24"/>
      <c r="H133" s="24"/>
      <c r="I133" s="24">
        <v>5</v>
      </c>
      <c r="J133" s="24">
        <v>3</v>
      </c>
      <c r="K133" s="24">
        <v>3</v>
      </c>
      <c r="L133" s="24"/>
      <c r="M133" s="24"/>
      <c r="N133" s="24">
        <v>6</v>
      </c>
      <c r="O133" s="24">
        <v>10</v>
      </c>
      <c r="P133" s="24"/>
      <c r="Q133" s="51"/>
      <c r="R133" s="24">
        <v>15</v>
      </c>
      <c r="S133" s="24">
        <v>1</v>
      </c>
      <c r="T133" s="24"/>
      <c r="U133" s="24"/>
      <c r="V133" s="24"/>
      <c r="W133" s="24"/>
      <c r="X133" s="24"/>
      <c r="Y133" s="24"/>
      <c r="Z133" s="24"/>
      <c r="AA133" s="24"/>
      <c r="AB133" s="24"/>
      <c r="AC133" s="24"/>
      <c r="AD133" s="24"/>
      <c r="AE133" s="24"/>
      <c r="AF133" s="37">
        <f t="shared" si="4"/>
        <v>58</v>
      </c>
      <c r="AG133" s="16">
        <v>58</v>
      </c>
    </row>
    <row r="134" spans="1:33">
      <c r="A134" s="4">
        <v>27</v>
      </c>
      <c r="B134" s="8" t="s">
        <v>175</v>
      </c>
      <c r="C134" s="4" t="s">
        <v>83</v>
      </c>
      <c r="D134" s="4" t="s">
        <v>51</v>
      </c>
      <c r="E134" s="20"/>
      <c r="F134" s="20"/>
      <c r="G134" s="20"/>
      <c r="H134" s="20"/>
      <c r="I134" s="20"/>
      <c r="J134" s="20"/>
      <c r="K134" s="20">
        <v>30</v>
      </c>
      <c r="L134" s="20"/>
      <c r="M134" s="20"/>
      <c r="N134" s="20"/>
      <c r="O134" s="20"/>
      <c r="P134" s="20"/>
      <c r="Q134" s="51"/>
      <c r="R134" s="20"/>
      <c r="S134" s="20"/>
      <c r="T134" s="20"/>
      <c r="U134" s="20">
        <v>15</v>
      </c>
      <c r="V134" s="20"/>
      <c r="W134" s="20">
        <v>20</v>
      </c>
      <c r="X134" s="20"/>
      <c r="Y134" s="20"/>
      <c r="Z134" s="20"/>
      <c r="AA134" s="20"/>
      <c r="AB134" s="20"/>
      <c r="AC134" s="20"/>
      <c r="AD134" s="20"/>
      <c r="AE134" s="20"/>
      <c r="AF134" s="37">
        <f t="shared" si="4"/>
        <v>65</v>
      </c>
      <c r="AG134" s="16">
        <v>65</v>
      </c>
    </row>
    <row r="135" spans="1:33">
      <c r="A135" s="4">
        <v>15</v>
      </c>
      <c r="B135" s="9" t="s">
        <v>26</v>
      </c>
      <c r="C135" s="4" t="s">
        <v>12</v>
      </c>
      <c r="D135" s="4" t="s">
        <v>51</v>
      </c>
      <c r="E135" s="24">
        <v>5</v>
      </c>
      <c r="F135" s="24">
        <v>2</v>
      </c>
      <c r="G135" s="24"/>
      <c r="H135" s="24"/>
      <c r="I135" s="24">
        <v>2</v>
      </c>
      <c r="J135" s="24">
        <v>1</v>
      </c>
      <c r="K135" s="24">
        <v>2</v>
      </c>
      <c r="L135" s="24">
        <v>5</v>
      </c>
      <c r="M135" s="24"/>
      <c r="N135" s="24">
        <v>5</v>
      </c>
      <c r="O135" s="24">
        <v>1</v>
      </c>
      <c r="P135" s="24">
        <v>1</v>
      </c>
      <c r="Q135" s="51">
        <v>1</v>
      </c>
      <c r="R135" s="24">
        <v>2</v>
      </c>
      <c r="S135" s="24">
        <v>2</v>
      </c>
      <c r="T135" s="24"/>
      <c r="U135" s="24"/>
      <c r="V135" s="24">
        <v>2</v>
      </c>
      <c r="W135" s="24"/>
      <c r="X135" s="24"/>
      <c r="Y135" s="24"/>
      <c r="Z135" s="24"/>
      <c r="AA135" s="24"/>
      <c r="AB135" s="24"/>
      <c r="AC135" s="24"/>
      <c r="AD135" s="24"/>
      <c r="AE135" s="24"/>
      <c r="AF135" s="37">
        <f t="shared" si="4"/>
        <v>31</v>
      </c>
      <c r="AG135" s="16">
        <v>31</v>
      </c>
    </row>
    <row r="136" spans="1:33">
      <c r="A136" s="4">
        <v>21</v>
      </c>
      <c r="B136" s="9" t="s">
        <v>27</v>
      </c>
      <c r="C136" s="4" t="s">
        <v>12</v>
      </c>
      <c r="D136" s="4" t="s">
        <v>118</v>
      </c>
      <c r="E136" s="24">
        <v>4</v>
      </c>
      <c r="F136" s="24">
        <v>4</v>
      </c>
      <c r="G136" s="24"/>
      <c r="H136" s="24">
        <v>1</v>
      </c>
      <c r="I136" s="24">
        <v>2</v>
      </c>
      <c r="J136" s="24">
        <v>2</v>
      </c>
      <c r="K136" s="24">
        <v>2</v>
      </c>
      <c r="L136" s="24">
        <v>3</v>
      </c>
      <c r="M136" s="24">
        <v>2</v>
      </c>
      <c r="N136" s="24">
        <v>2</v>
      </c>
      <c r="O136" s="24">
        <v>2</v>
      </c>
      <c r="P136" s="24">
        <v>2</v>
      </c>
      <c r="Q136" s="51">
        <v>3</v>
      </c>
      <c r="R136" s="24">
        <v>3</v>
      </c>
      <c r="S136" s="24">
        <v>2</v>
      </c>
      <c r="T136" s="24">
        <v>2</v>
      </c>
      <c r="U136" s="24"/>
      <c r="V136" s="24">
        <v>2</v>
      </c>
      <c r="W136" s="24">
        <v>2</v>
      </c>
      <c r="X136" s="24">
        <v>1</v>
      </c>
      <c r="Y136" s="24"/>
      <c r="Z136" s="24"/>
      <c r="AA136" s="24"/>
      <c r="AB136" s="24"/>
      <c r="AC136" s="24"/>
      <c r="AD136" s="24"/>
      <c r="AE136" s="24">
        <v>2</v>
      </c>
      <c r="AF136" s="37">
        <f t="shared" si="4"/>
        <v>43</v>
      </c>
      <c r="AG136" s="16">
        <v>43</v>
      </c>
    </row>
    <row r="137" spans="1:33">
      <c r="A137" s="4">
        <v>8</v>
      </c>
      <c r="B137" s="39" t="s">
        <v>45</v>
      </c>
      <c r="C137" s="40" t="s">
        <v>12</v>
      </c>
      <c r="D137" s="31" t="s">
        <v>118</v>
      </c>
      <c r="E137" s="20"/>
      <c r="F137" s="20"/>
      <c r="G137" s="20"/>
      <c r="H137" s="20"/>
      <c r="I137" s="20"/>
      <c r="J137" s="20"/>
      <c r="K137" s="20"/>
      <c r="L137" s="20"/>
      <c r="M137" s="20"/>
      <c r="N137" s="20"/>
      <c r="O137" s="20"/>
      <c r="P137" s="20"/>
      <c r="Q137" s="51"/>
      <c r="R137" s="20"/>
      <c r="S137" s="20"/>
      <c r="T137" s="20"/>
      <c r="U137" s="20">
        <v>12</v>
      </c>
      <c r="V137" s="20"/>
      <c r="W137" s="20"/>
      <c r="X137" s="20"/>
      <c r="Y137" s="20"/>
      <c r="Z137" s="20"/>
      <c r="AA137" s="20"/>
      <c r="AB137" s="20"/>
      <c r="AC137" s="20"/>
      <c r="AD137" s="20"/>
      <c r="AE137" s="20"/>
      <c r="AF137" s="37">
        <f t="shared" si="4"/>
        <v>12</v>
      </c>
      <c r="AG137" s="16">
        <v>12</v>
      </c>
    </row>
    <row r="138" spans="1:33">
      <c r="A138" s="4">
        <v>20</v>
      </c>
      <c r="B138" s="9" t="s">
        <v>28</v>
      </c>
      <c r="C138" s="4" t="s">
        <v>83</v>
      </c>
      <c r="D138" s="4" t="s">
        <v>51</v>
      </c>
      <c r="E138" s="24"/>
      <c r="F138" s="24"/>
      <c r="G138" s="24"/>
      <c r="H138" s="24"/>
      <c r="I138" s="24"/>
      <c r="J138" s="24"/>
      <c r="K138" s="24"/>
      <c r="L138" s="24"/>
      <c r="M138" s="24"/>
      <c r="N138" s="24">
        <v>2</v>
      </c>
      <c r="O138" s="24"/>
      <c r="P138" s="24"/>
      <c r="Q138" s="51"/>
      <c r="R138" s="24">
        <v>10</v>
      </c>
      <c r="S138" s="24"/>
      <c r="T138" s="24"/>
      <c r="U138" s="24">
        <v>10</v>
      </c>
      <c r="V138" s="24"/>
      <c r="W138" s="24">
        <v>20</v>
      </c>
      <c r="X138" s="24"/>
      <c r="Y138" s="24"/>
      <c r="Z138" s="24"/>
      <c r="AA138" s="24"/>
      <c r="AB138" s="24"/>
      <c r="AC138" s="24"/>
      <c r="AD138" s="24"/>
      <c r="AE138" s="24"/>
      <c r="AF138" s="37">
        <f t="shared" si="4"/>
        <v>42</v>
      </c>
      <c r="AG138" s="16">
        <v>42</v>
      </c>
    </row>
    <row r="139" spans="1:33">
      <c r="A139" s="4">
        <v>18</v>
      </c>
      <c r="B139" s="8" t="s">
        <v>29</v>
      </c>
      <c r="C139" s="8" t="s">
        <v>12</v>
      </c>
      <c r="D139" s="4" t="s">
        <v>118</v>
      </c>
      <c r="E139" s="20">
        <v>3</v>
      </c>
      <c r="F139" s="20">
        <v>3</v>
      </c>
      <c r="G139" s="20"/>
      <c r="H139" s="20"/>
      <c r="I139" s="20">
        <v>3</v>
      </c>
      <c r="J139" s="20"/>
      <c r="K139" s="20">
        <v>3</v>
      </c>
      <c r="L139" s="20"/>
      <c r="M139" s="20">
        <v>4</v>
      </c>
      <c r="N139" s="20">
        <v>3</v>
      </c>
      <c r="O139" s="20">
        <v>2</v>
      </c>
      <c r="P139" s="20">
        <v>3</v>
      </c>
      <c r="Q139" s="51">
        <v>5</v>
      </c>
      <c r="R139" s="20">
        <v>6</v>
      </c>
      <c r="S139" s="20">
        <v>3</v>
      </c>
      <c r="T139" s="20"/>
      <c r="U139" s="20"/>
      <c r="V139" s="20">
        <v>2</v>
      </c>
      <c r="W139" s="20"/>
      <c r="X139" s="20"/>
      <c r="Y139" s="20"/>
      <c r="Z139" s="20"/>
      <c r="AA139" s="20"/>
      <c r="AB139" s="20"/>
      <c r="AC139" s="20"/>
      <c r="AD139" s="20"/>
      <c r="AE139" s="20"/>
      <c r="AF139" s="37">
        <f t="shared" si="4"/>
        <v>40</v>
      </c>
      <c r="AG139" s="16">
        <v>40</v>
      </c>
    </row>
    <row r="140" spans="1:33">
      <c r="A140" s="4">
        <v>28</v>
      </c>
      <c r="B140" s="9" t="s">
        <v>38</v>
      </c>
      <c r="C140" s="4" t="s">
        <v>12</v>
      </c>
      <c r="D140" s="4" t="s">
        <v>118</v>
      </c>
      <c r="E140" s="24">
        <v>20</v>
      </c>
      <c r="F140" s="24">
        <v>20</v>
      </c>
      <c r="G140" s="24"/>
      <c r="H140" s="24"/>
      <c r="I140" s="24">
        <v>5</v>
      </c>
      <c r="J140" s="24"/>
      <c r="K140" s="24">
        <v>4</v>
      </c>
      <c r="L140" s="24">
        <v>1</v>
      </c>
      <c r="M140" s="24">
        <v>3</v>
      </c>
      <c r="N140" s="24">
        <v>4</v>
      </c>
      <c r="O140" s="24">
        <v>2</v>
      </c>
      <c r="P140" s="24">
        <v>2</v>
      </c>
      <c r="Q140" s="51">
        <v>2</v>
      </c>
      <c r="R140" s="24">
        <v>10</v>
      </c>
      <c r="S140" s="24">
        <v>5</v>
      </c>
      <c r="T140" s="24"/>
      <c r="U140" s="24"/>
      <c r="V140" s="24">
        <v>1</v>
      </c>
      <c r="W140" s="24"/>
      <c r="X140" s="24"/>
      <c r="Y140" s="24"/>
      <c r="Z140" s="24"/>
      <c r="AA140" s="24"/>
      <c r="AB140" s="24"/>
      <c r="AC140" s="24"/>
      <c r="AD140" s="24"/>
      <c r="AE140" s="24">
        <v>1</v>
      </c>
      <c r="AF140" s="37">
        <f t="shared" si="4"/>
        <v>80</v>
      </c>
      <c r="AG140" s="16">
        <v>80</v>
      </c>
    </row>
    <row r="141" spans="1:33">
      <c r="A141" s="4">
        <v>29</v>
      </c>
      <c r="B141" s="9" t="s">
        <v>30</v>
      </c>
      <c r="C141" s="4" t="s">
        <v>12</v>
      </c>
      <c r="D141" s="4" t="s">
        <v>118</v>
      </c>
      <c r="E141" s="24">
        <v>20</v>
      </c>
      <c r="F141" s="24">
        <v>20</v>
      </c>
      <c r="G141" s="24"/>
      <c r="H141" s="24"/>
      <c r="I141" s="24">
        <v>5</v>
      </c>
      <c r="J141" s="24"/>
      <c r="K141" s="24">
        <v>4</v>
      </c>
      <c r="L141" s="24">
        <v>1</v>
      </c>
      <c r="M141" s="24">
        <v>3</v>
      </c>
      <c r="N141" s="24">
        <v>4</v>
      </c>
      <c r="O141" s="24">
        <v>2</v>
      </c>
      <c r="P141" s="24">
        <v>2</v>
      </c>
      <c r="Q141" s="51">
        <v>3</v>
      </c>
      <c r="R141" s="24">
        <v>10</v>
      </c>
      <c r="S141" s="24">
        <v>5</v>
      </c>
      <c r="T141" s="24"/>
      <c r="U141" s="24"/>
      <c r="V141" s="24">
        <v>2</v>
      </c>
      <c r="W141" s="24"/>
      <c r="X141" s="24"/>
      <c r="Y141" s="24"/>
      <c r="Z141" s="24"/>
      <c r="AA141" s="24"/>
      <c r="AB141" s="24"/>
      <c r="AC141" s="24"/>
      <c r="AD141" s="24"/>
      <c r="AE141" s="24"/>
      <c r="AF141" s="37">
        <f t="shared" si="4"/>
        <v>81</v>
      </c>
      <c r="AG141" s="16">
        <v>81</v>
      </c>
    </row>
    <row r="142" spans="1:33">
      <c r="A142" s="4">
        <v>9</v>
      </c>
      <c r="B142" s="9" t="s">
        <v>42</v>
      </c>
      <c r="C142" s="4" t="s">
        <v>12</v>
      </c>
      <c r="D142" s="4">
        <v>1</v>
      </c>
      <c r="E142" s="24">
        <v>1</v>
      </c>
      <c r="F142" s="24">
        <v>1</v>
      </c>
      <c r="G142" s="24"/>
      <c r="H142" s="24"/>
      <c r="I142" s="24">
        <v>1</v>
      </c>
      <c r="J142" s="24"/>
      <c r="K142" s="24">
        <v>4</v>
      </c>
      <c r="L142" s="24"/>
      <c r="M142" s="24"/>
      <c r="N142" s="24">
        <v>3</v>
      </c>
      <c r="O142" s="24"/>
      <c r="P142" s="24"/>
      <c r="Q142" s="51"/>
      <c r="R142" s="24">
        <v>2</v>
      </c>
      <c r="S142" s="24"/>
      <c r="T142" s="24"/>
      <c r="U142" s="24"/>
      <c r="V142" s="24"/>
      <c r="W142" s="24"/>
      <c r="X142" s="24"/>
      <c r="Y142" s="24"/>
      <c r="Z142" s="24"/>
      <c r="AA142" s="24"/>
      <c r="AB142" s="24"/>
      <c r="AC142" s="24"/>
      <c r="AD142" s="24"/>
      <c r="AE142" s="24"/>
      <c r="AF142" s="37">
        <f t="shared" si="4"/>
        <v>12</v>
      </c>
      <c r="AG142" s="16">
        <v>12</v>
      </c>
    </row>
    <row r="143" spans="1:33">
      <c r="A143" s="4">
        <v>10</v>
      </c>
      <c r="B143" s="9" t="s">
        <v>43</v>
      </c>
      <c r="C143" s="4" t="s">
        <v>12</v>
      </c>
      <c r="D143" s="4" t="s">
        <v>118</v>
      </c>
      <c r="E143" s="24"/>
      <c r="F143" s="24">
        <v>1</v>
      </c>
      <c r="G143" s="24"/>
      <c r="H143" s="24"/>
      <c r="I143" s="24">
        <v>1</v>
      </c>
      <c r="J143" s="24"/>
      <c r="K143" s="24">
        <v>4</v>
      </c>
      <c r="L143" s="24"/>
      <c r="M143" s="24"/>
      <c r="N143" s="24">
        <v>3</v>
      </c>
      <c r="O143" s="24"/>
      <c r="P143" s="24"/>
      <c r="Q143" s="51"/>
      <c r="R143" s="24">
        <v>2</v>
      </c>
      <c r="S143" s="24">
        <v>1</v>
      </c>
      <c r="T143" s="24"/>
      <c r="U143" s="24"/>
      <c r="V143" s="24"/>
      <c r="W143" s="24"/>
      <c r="X143" s="24"/>
      <c r="Y143" s="24"/>
      <c r="Z143" s="24"/>
      <c r="AA143" s="24"/>
      <c r="AB143" s="24"/>
      <c r="AC143" s="24"/>
      <c r="AD143" s="24"/>
      <c r="AE143" s="24"/>
      <c r="AF143" s="37">
        <f t="shared" si="4"/>
        <v>12</v>
      </c>
      <c r="AG143" s="57">
        <v>12</v>
      </c>
    </row>
    <row r="144" spans="1:33">
      <c r="A144" s="4">
        <v>23</v>
      </c>
      <c r="B144" s="9" t="s">
        <v>39</v>
      </c>
      <c r="C144" s="4" t="s">
        <v>12</v>
      </c>
      <c r="D144" s="4" t="s">
        <v>118</v>
      </c>
      <c r="E144" s="24">
        <v>15</v>
      </c>
      <c r="F144" s="24">
        <v>6</v>
      </c>
      <c r="G144" s="24"/>
      <c r="H144" s="24"/>
      <c r="I144" s="24">
        <v>5</v>
      </c>
      <c r="J144" s="24"/>
      <c r="K144" s="24">
        <v>4</v>
      </c>
      <c r="L144" s="24">
        <v>1</v>
      </c>
      <c r="M144" s="24">
        <v>3</v>
      </c>
      <c r="N144" s="24">
        <v>4</v>
      </c>
      <c r="O144" s="24"/>
      <c r="P144" s="24">
        <v>1</v>
      </c>
      <c r="Q144" s="51">
        <v>2</v>
      </c>
      <c r="R144" s="24">
        <v>3</v>
      </c>
      <c r="S144" s="24">
        <v>2</v>
      </c>
      <c r="T144" s="24"/>
      <c r="U144" s="24"/>
      <c r="V144" s="24">
        <v>2</v>
      </c>
      <c r="W144" s="24"/>
      <c r="X144" s="24"/>
      <c r="Y144" s="24"/>
      <c r="Z144" s="24"/>
      <c r="AA144" s="24"/>
      <c r="AB144" s="24"/>
      <c r="AC144" s="24"/>
      <c r="AD144" s="24"/>
      <c r="AE144" s="24">
        <v>1</v>
      </c>
      <c r="AF144" s="37">
        <f t="shared" si="4"/>
        <v>49</v>
      </c>
      <c r="AG144" s="16">
        <v>49</v>
      </c>
    </row>
    <row r="145" spans="1:33">
      <c r="A145" s="4">
        <v>22</v>
      </c>
      <c r="B145" s="9" t="s">
        <v>37</v>
      </c>
      <c r="C145" s="4" t="s">
        <v>12</v>
      </c>
      <c r="D145" s="4" t="s">
        <v>118</v>
      </c>
      <c r="E145" s="24">
        <v>15</v>
      </c>
      <c r="F145" s="24">
        <v>6</v>
      </c>
      <c r="G145" s="24"/>
      <c r="H145" s="24"/>
      <c r="I145" s="24">
        <v>5</v>
      </c>
      <c r="J145" s="24"/>
      <c r="K145" s="24">
        <v>4</v>
      </c>
      <c r="L145" s="24">
        <v>1</v>
      </c>
      <c r="M145" s="24">
        <v>3</v>
      </c>
      <c r="N145" s="24">
        <v>4</v>
      </c>
      <c r="O145" s="24"/>
      <c r="P145" s="24">
        <v>1</v>
      </c>
      <c r="Q145" s="51">
        <v>2</v>
      </c>
      <c r="R145" s="24">
        <v>3</v>
      </c>
      <c r="S145" s="24">
        <v>2</v>
      </c>
      <c r="T145" s="24"/>
      <c r="U145" s="24"/>
      <c r="V145" s="24">
        <v>2</v>
      </c>
      <c r="W145" s="24"/>
      <c r="X145" s="24"/>
      <c r="Y145" s="24"/>
      <c r="Z145" s="24"/>
      <c r="AA145" s="24"/>
      <c r="AB145" s="24"/>
      <c r="AC145" s="24"/>
      <c r="AD145" s="24"/>
      <c r="AE145" s="24"/>
      <c r="AF145" s="37">
        <f t="shared" si="4"/>
        <v>48</v>
      </c>
      <c r="AG145" s="16">
        <v>48</v>
      </c>
    </row>
    <row r="146" spans="1:33">
      <c r="A146" s="4">
        <v>5</v>
      </c>
      <c r="B146" s="9" t="s">
        <v>74</v>
      </c>
      <c r="C146" s="4" t="s">
        <v>12</v>
      </c>
      <c r="D146" s="4" t="s">
        <v>118</v>
      </c>
      <c r="E146" s="24">
        <v>1</v>
      </c>
      <c r="F146" s="24">
        <v>1</v>
      </c>
      <c r="G146" s="24"/>
      <c r="H146" s="24"/>
      <c r="I146" s="24"/>
      <c r="J146" s="24"/>
      <c r="K146" s="24">
        <v>4</v>
      </c>
      <c r="L146" s="24"/>
      <c r="M146" s="24"/>
      <c r="N146" s="24">
        <v>2</v>
      </c>
      <c r="O146" s="24"/>
      <c r="P146" s="24"/>
      <c r="Q146" s="51"/>
      <c r="R146" s="24">
        <v>2</v>
      </c>
      <c r="S146" s="24"/>
      <c r="T146" s="24"/>
      <c r="U146" s="24"/>
      <c r="V146" s="24"/>
      <c r="W146" s="24"/>
      <c r="X146" s="24"/>
      <c r="Y146" s="24"/>
      <c r="Z146" s="24"/>
      <c r="AA146" s="24"/>
      <c r="AB146" s="24"/>
      <c r="AC146" s="24"/>
      <c r="AD146" s="24"/>
      <c r="AE146" s="24"/>
      <c r="AF146" s="37">
        <f t="shared" si="4"/>
        <v>10</v>
      </c>
      <c r="AG146" s="16">
        <v>10</v>
      </c>
    </row>
    <row r="147" spans="1:33">
      <c r="A147" s="4">
        <v>7</v>
      </c>
      <c r="B147" s="9" t="s">
        <v>75</v>
      </c>
      <c r="C147" s="4" t="s">
        <v>12</v>
      </c>
      <c r="D147" s="4" t="s">
        <v>118</v>
      </c>
      <c r="E147" s="24">
        <v>1</v>
      </c>
      <c r="F147" s="24">
        <v>1</v>
      </c>
      <c r="G147" s="24"/>
      <c r="H147" s="24"/>
      <c r="I147" s="24"/>
      <c r="J147" s="24"/>
      <c r="K147" s="24">
        <v>4</v>
      </c>
      <c r="L147" s="24"/>
      <c r="M147" s="24"/>
      <c r="N147" s="24">
        <v>2</v>
      </c>
      <c r="O147" s="24"/>
      <c r="P147" s="24"/>
      <c r="Q147" s="51"/>
      <c r="R147" s="24">
        <v>2</v>
      </c>
      <c r="S147" s="24">
        <v>1</v>
      </c>
      <c r="T147" s="24"/>
      <c r="U147" s="24"/>
      <c r="V147" s="24"/>
      <c r="W147" s="24"/>
      <c r="X147" s="24"/>
      <c r="Y147" s="24"/>
      <c r="Z147" s="24"/>
      <c r="AA147" s="24"/>
      <c r="AB147" s="24"/>
      <c r="AC147" s="24"/>
      <c r="AD147" s="24"/>
      <c r="AE147" s="24"/>
      <c r="AF147" s="37">
        <f t="shared" si="4"/>
        <v>11</v>
      </c>
      <c r="AG147" s="16">
        <v>11</v>
      </c>
    </row>
    <row r="148" spans="1:33">
      <c r="A148" s="4">
        <v>83</v>
      </c>
      <c r="B148" s="8" t="s">
        <v>144</v>
      </c>
      <c r="C148" s="1" t="s">
        <v>12</v>
      </c>
      <c r="D148" s="62" t="s">
        <v>145</v>
      </c>
      <c r="E148" s="20"/>
      <c r="F148" s="20"/>
      <c r="G148" s="20"/>
      <c r="H148" s="20"/>
      <c r="I148" s="20"/>
      <c r="J148" s="20"/>
      <c r="K148" s="20"/>
      <c r="L148" s="20"/>
      <c r="M148" s="20"/>
      <c r="N148" s="20"/>
      <c r="O148" s="20"/>
      <c r="P148" s="20"/>
      <c r="Q148" s="51"/>
      <c r="R148" s="20"/>
      <c r="S148" s="20"/>
      <c r="T148" s="20"/>
      <c r="U148" s="20"/>
      <c r="V148" s="20"/>
      <c r="W148" s="20"/>
      <c r="X148" s="20"/>
      <c r="Y148" s="20"/>
      <c r="Z148" s="20"/>
      <c r="AA148" s="20"/>
      <c r="AB148" s="20"/>
      <c r="AC148" s="20"/>
      <c r="AD148" s="20"/>
      <c r="AE148" s="20">
        <v>600</v>
      </c>
      <c r="AF148" s="37">
        <f t="shared" si="4"/>
        <v>600</v>
      </c>
      <c r="AG148" s="16">
        <v>600</v>
      </c>
    </row>
    <row r="149" spans="1:33">
      <c r="A149" s="4">
        <v>16</v>
      </c>
      <c r="B149" s="8" t="s">
        <v>154</v>
      </c>
      <c r="C149" s="8" t="s">
        <v>12</v>
      </c>
      <c r="D149" s="4" t="s">
        <v>118</v>
      </c>
      <c r="E149" s="20"/>
      <c r="F149" s="20">
        <v>2</v>
      </c>
      <c r="G149" s="20"/>
      <c r="H149" s="20"/>
      <c r="I149" s="20"/>
      <c r="J149" s="20"/>
      <c r="K149" s="20"/>
      <c r="L149" s="20"/>
      <c r="M149" s="20">
        <v>30</v>
      </c>
      <c r="N149" s="20"/>
      <c r="O149" s="20"/>
      <c r="P149" s="20"/>
      <c r="Q149" s="51"/>
      <c r="R149" s="20"/>
      <c r="S149" s="20"/>
      <c r="T149" s="20"/>
      <c r="U149" s="20"/>
      <c r="V149" s="20"/>
      <c r="W149" s="20"/>
      <c r="X149" s="20"/>
      <c r="Y149" s="20"/>
      <c r="Z149" s="20"/>
      <c r="AA149" s="20"/>
      <c r="AB149" s="20"/>
      <c r="AC149" s="20"/>
      <c r="AD149" s="20"/>
      <c r="AE149" s="20"/>
      <c r="AF149" s="37">
        <f t="shared" si="4"/>
        <v>32</v>
      </c>
      <c r="AG149" s="16">
        <v>32</v>
      </c>
    </row>
    <row r="150" spans="1:33">
      <c r="A150" s="4">
        <v>17</v>
      </c>
      <c r="B150" s="9" t="s">
        <v>31</v>
      </c>
      <c r="C150" s="4" t="s">
        <v>12</v>
      </c>
      <c r="D150" s="4" t="s">
        <v>51</v>
      </c>
      <c r="E150" s="24">
        <v>4</v>
      </c>
      <c r="F150" s="24">
        <v>5</v>
      </c>
      <c r="G150" s="24"/>
      <c r="H150" s="24"/>
      <c r="I150" s="24"/>
      <c r="J150" s="24">
        <v>4</v>
      </c>
      <c r="K150" s="24"/>
      <c r="L150" s="24">
        <v>3</v>
      </c>
      <c r="M150" s="24"/>
      <c r="N150" s="24">
        <v>3</v>
      </c>
      <c r="O150" s="24">
        <v>3</v>
      </c>
      <c r="P150" s="24"/>
      <c r="Q150" s="51">
        <v>3</v>
      </c>
      <c r="R150" s="24">
        <v>4</v>
      </c>
      <c r="S150" s="24">
        <v>3</v>
      </c>
      <c r="T150" s="24"/>
      <c r="U150" s="24"/>
      <c r="V150" s="24">
        <v>2</v>
      </c>
      <c r="W150" s="24"/>
      <c r="X150" s="24"/>
      <c r="Y150" s="24"/>
      <c r="Z150" s="24"/>
      <c r="AA150" s="24"/>
      <c r="AB150" s="24"/>
      <c r="AC150" s="24"/>
      <c r="AD150" s="24"/>
      <c r="AE150" s="24"/>
      <c r="AF150" s="37">
        <f t="shared" si="4"/>
        <v>34</v>
      </c>
      <c r="AG150" s="16">
        <v>34</v>
      </c>
    </row>
    <row r="151" spans="1:33">
      <c r="A151" s="4">
        <v>48</v>
      </c>
      <c r="B151" s="8" t="s">
        <v>164</v>
      </c>
      <c r="C151" s="8" t="s">
        <v>12</v>
      </c>
      <c r="D151" s="4"/>
      <c r="E151" s="20"/>
      <c r="F151" s="20"/>
      <c r="G151" s="20"/>
      <c r="H151" s="20"/>
      <c r="I151" s="20"/>
      <c r="J151" s="20"/>
      <c r="K151" s="20"/>
      <c r="L151" s="20"/>
      <c r="M151" s="20"/>
      <c r="N151" s="20">
        <v>250</v>
      </c>
      <c r="O151" s="20"/>
      <c r="P151" s="20"/>
      <c r="Q151" s="51"/>
      <c r="R151" s="20"/>
      <c r="S151" s="20"/>
      <c r="T151" s="20"/>
      <c r="U151" s="20"/>
      <c r="V151" s="20"/>
      <c r="W151" s="20"/>
      <c r="X151" s="20"/>
      <c r="Y151" s="20"/>
      <c r="Z151" s="20"/>
      <c r="AA151" s="20"/>
      <c r="AB151" s="20"/>
      <c r="AC151" s="20"/>
      <c r="AD151" s="20"/>
      <c r="AE151" s="20"/>
      <c r="AF151" s="37">
        <f t="shared" si="4"/>
        <v>250</v>
      </c>
      <c r="AG151" s="16">
        <v>250</v>
      </c>
    </row>
    <row r="152" spans="1:33">
      <c r="A152" s="4">
        <v>49</v>
      </c>
      <c r="B152" s="8" t="s">
        <v>165</v>
      </c>
      <c r="C152" s="8" t="s">
        <v>12</v>
      </c>
      <c r="D152" s="4"/>
      <c r="E152" s="20"/>
      <c r="F152" s="20"/>
      <c r="G152" s="20"/>
      <c r="H152" s="20"/>
      <c r="I152" s="20"/>
      <c r="J152" s="20"/>
      <c r="K152" s="20"/>
      <c r="L152" s="20"/>
      <c r="M152" s="20"/>
      <c r="N152" s="20">
        <v>250</v>
      </c>
      <c r="O152" s="20"/>
      <c r="P152" s="20"/>
      <c r="Q152" s="51"/>
      <c r="R152" s="20"/>
      <c r="S152" s="20"/>
      <c r="T152" s="20"/>
      <c r="U152" s="20"/>
      <c r="V152" s="20"/>
      <c r="W152" s="20"/>
      <c r="X152" s="20"/>
      <c r="Y152" s="20"/>
      <c r="Z152" s="20"/>
      <c r="AA152" s="20"/>
      <c r="AB152" s="20"/>
      <c r="AC152" s="20"/>
      <c r="AD152" s="20"/>
      <c r="AE152" s="20"/>
      <c r="AF152" s="37">
        <f t="shared" si="4"/>
        <v>250</v>
      </c>
      <c r="AG152" s="16">
        <v>250</v>
      </c>
    </row>
    <row r="153" spans="1:33">
      <c r="A153" s="4">
        <v>65</v>
      </c>
      <c r="B153" s="9" t="s">
        <v>32</v>
      </c>
      <c r="C153" s="4" t="s">
        <v>12</v>
      </c>
      <c r="D153" s="4" t="s">
        <v>51</v>
      </c>
      <c r="E153" s="24">
        <v>100</v>
      </c>
      <c r="F153" s="24">
        <v>100</v>
      </c>
      <c r="G153" s="24"/>
      <c r="H153" s="24"/>
      <c r="I153" s="24">
        <v>18</v>
      </c>
      <c r="J153" s="24">
        <v>8</v>
      </c>
      <c r="K153" s="24">
        <v>10</v>
      </c>
      <c r="L153" s="24"/>
      <c r="M153" s="24">
        <v>10</v>
      </c>
      <c r="N153" s="24">
        <v>60</v>
      </c>
      <c r="O153" s="24">
        <v>20</v>
      </c>
      <c r="P153" s="24">
        <v>20</v>
      </c>
      <c r="Q153" s="51">
        <v>50</v>
      </c>
      <c r="R153" s="24"/>
      <c r="S153" s="24">
        <v>30</v>
      </c>
      <c r="T153" s="24"/>
      <c r="U153" s="24"/>
      <c r="V153" s="24">
        <v>8</v>
      </c>
      <c r="W153" s="24"/>
      <c r="X153" s="24"/>
      <c r="Y153" s="24"/>
      <c r="Z153" s="24"/>
      <c r="AA153" s="24"/>
      <c r="AB153" s="24"/>
      <c r="AC153" s="24"/>
      <c r="AD153" s="24"/>
      <c r="AE153" s="24"/>
      <c r="AF153" s="37">
        <f t="shared" si="4"/>
        <v>434</v>
      </c>
      <c r="AG153" s="33">
        <v>434</v>
      </c>
    </row>
    <row r="154" spans="1:33">
      <c r="A154" s="4">
        <v>43</v>
      </c>
      <c r="B154" s="9" t="s">
        <v>78</v>
      </c>
      <c r="C154" s="4" t="s">
        <v>12</v>
      </c>
      <c r="D154" s="4" t="s">
        <v>118</v>
      </c>
      <c r="E154" s="26">
        <v>200</v>
      </c>
      <c r="F154" s="24"/>
      <c r="G154" s="24"/>
      <c r="H154" s="24"/>
      <c r="I154" s="24"/>
      <c r="J154" s="24"/>
      <c r="K154" s="24"/>
      <c r="L154" s="24"/>
      <c r="M154" s="24"/>
      <c r="N154" s="24"/>
      <c r="O154" s="24"/>
      <c r="P154" s="24"/>
      <c r="Q154" s="51"/>
      <c r="R154" s="24"/>
      <c r="S154" s="24"/>
      <c r="T154" s="24"/>
      <c r="U154" s="24"/>
      <c r="V154" s="24"/>
      <c r="W154" s="24"/>
      <c r="X154" s="24"/>
      <c r="Y154" s="24"/>
      <c r="Z154" s="24"/>
      <c r="AA154" s="24"/>
      <c r="AB154" s="24"/>
      <c r="AC154" s="24"/>
      <c r="AD154" s="24"/>
      <c r="AE154" s="24"/>
      <c r="AF154" s="37">
        <f t="shared" si="4"/>
        <v>200</v>
      </c>
      <c r="AG154" s="16">
        <v>200</v>
      </c>
    </row>
    <row r="155" spans="1:33">
      <c r="A155" s="4">
        <v>3</v>
      </c>
      <c r="B155" s="9" t="s">
        <v>151</v>
      </c>
      <c r="C155" s="4" t="s">
        <v>12</v>
      </c>
      <c r="D155" s="4" t="s">
        <v>118</v>
      </c>
      <c r="E155" s="24"/>
      <c r="F155" s="24"/>
      <c r="G155" s="24"/>
      <c r="H155" s="24"/>
      <c r="I155" s="24"/>
      <c r="J155" s="24"/>
      <c r="K155" s="24"/>
      <c r="L155" s="24"/>
      <c r="M155" s="24"/>
      <c r="N155" s="24"/>
      <c r="O155" s="24"/>
      <c r="P155" s="24"/>
      <c r="Q155" s="51"/>
      <c r="R155" s="24"/>
      <c r="S155" s="24"/>
      <c r="T155" s="24"/>
      <c r="U155" s="24"/>
      <c r="V155" s="24"/>
      <c r="W155" s="24"/>
      <c r="X155" s="24">
        <v>10</v>
      </c>
      <c r="Y155" s="24"/>
      <c r="Z155" s="24"/>
      <c r="AA155" s="24"/>
      <c r="AB155" s="24"/>
      <c r="AC155" s="24"/>
      <c r="AD155" s="24"/>
      <c r="AE155" s="24"/>
      <c r="AF155" s="37">
        <f t="shared" si="4"/>
        <v>10</v>
      </c>
      <c r="AG155" s="16">
        <v>10</v>
      </c>
    </row>
    <row r="156" spans="1:33">
      <c r="A156" s="4">
        <v>171</v>
      </c>
      <c r="B156" s="8" t="s">
        <v>215</v>
      </c>
      <c r="C156" s="8"/>
      <c r="D156" s="8"/>
      <c r="E156" s="20"/>
      <c r="F156" s="20"/>
      <c r="G156" s="20"/>
      <c r="H156" s="20"/>
      <c r="I156" s="20"/>
      <c r="J156" s="20"/>
      <c r="K156" s="20"/>
      <c r="L156" s="20"/>
      <c r="M156" s="20"/>
      <c r="N156" s="20"/>
      <c r="O156" s="20"/>
      <c r="P156" s="20"/>
      <c r="Q156" s="51"/>
      <c r="R156" s="20"/>
      <c r="S156" s="20"/>
      <c r="T156" s="20">
        <v>15</v>
      </c>
      <c r="U156" s="20"/>
      <c r="V156" s="20"/>
      <c r="W156" s="20"/>
      <c r="X156" s="20"/>
      <c r="Y156" s="20"/>
      <c r="Z156" s="20"/>
      <c r="AA156" s="20"/>
      <c r="AB156" s="20"/>
      <c r="AC156" s="20"/>
      <c r="AD156" s="20"/>
      <c r="AE156" s="20"/>
      <c r="AF156" s="37">
        <f t="shared" si="4"/>
        <v>15</v>
      </c>
      <c r="AG156" s="16">
        <v>15</v>
      </c>
    </row>
    <row r="157" spans="1:33">
      <c r="A157" s="4">
        <v>14</v>
      </c>
      <c r="B157" s="9" t="s">
        <v>33</v>
      </c>
      <c r="C157" s="4" t="s">
        <v>12</v>
      </c>
      <c r="D157" s="4" t="s">
        <v>118</v>
      </c>
      <c r="E157" s="24"/>
      <c r="F157" s="24"/>
      <c r="G157" s="24"/>
      <c r="H157" s="24"/>
      <c r="I157" s="24">
        <v>10</v>
      </c>
      <c r="J157" s="24"/>
      <c r="K157" s="24"/>
      <c r="L157" s="24"/>
      <c r="M157" s="24"/>
      <c r="N157" s="24">
        <v>10</v>
      </c>
      <c r="O157" s="24">
        <v>6</v>
      </c>
      <c r="P157" s="24"/>
      <c r="Q157" s="24"/>
      <c r="R157" s="24"/>
      <c r="S157" s="24"/>
      <c r="T157" s="24"/>
      <c r="U157" s="24"/>
      <c r="V157" s="24"/>
      <c r="W157" s="24"/>
      <c r="X157" s="24"/>
      <c r="Y157" s="24"/>
      <c r="Z157" s="24"/>
      <c r="AA157" s="24"/>
      <c r="AB157" s="24"/>
      <c r="AC157" s="24"/>
      <c r="AD157" s="24"/>
      <c r="AE157" s="24"/>
      <c r="AF157" s="37">
        <f t="shared" si="4"/>
        <v>26</v>
      </c>
      <c r="AG157" s="16">
        <v>26</v>
      </c>
    </row>
    <row r="158" spans="1:33">
      <c r="A158" s="4">
        <v>138</v>
      </c>
      <c r="B158" s="8" t="s">
        <v>160</v>
      </c>
      <c r="C158" s="8" t="s">
        <v>12</v>
      </c>
      <c r="D158" s="4"/>
      <c r="E158" s="20">
        <v>5100</v>
      </c>
      <c r="F158" s="20">
        <v>3500</v>
      </c>
      <c r="G158" s="20"/>
      <c r="H158" s="20"/>
      <c r="I158" s="20"/>
      <c r="J158" s="20"/>
      <c r="K158" s="20"/>
      <c r="L158" s="20"/>
      <c r="M158" s="20">
        <v>500</v>
      </c>
      <c r="N158" s="20"/>
      <c r="O158" s="20"/>
      <c r="P158" s="20"/>
      <c r="Q158" s="51"/>
      <c r="R158" s="20"/>
      <c r="S158" s="20"/>
      <c r="T158" s="20"/>
      <c r="U158" s="20"/>
      <c r="V158" s="20"/>
      <c r="W158" s="20"/>
      <c r="X158" s="20"/>
      <c r="Y158" s="20"/>
      <c r="Z158" s="20"/>
      <c r="AA158" s="20"/>
      <c r="AB158" s="20"/>
      <c r="AC158" s="20"/>
      <c r="AD158" s="20"/>
      <c r="AE158" s="20"/>
      <c r="AF158" s="37">
        <f t="shared" si="4"/>
        <v>9100</v>
      </c>
      <c r="AG158" s="16">
        <v>9100</v>
      </c>
    </row>
    <row r="159" spans="1:33">
      <c r="A159" s="4">
        <v>1</v>
      </c>
      <c r="B159" s="8" t="s">
        <v>155</v>
      </c>
      <c r="C159" s="8" t="s">
        <v>12</v>
      </c>
      <c r="D159" s="4" t="s">
        <v>118</v>
      </c>
      <c r="E159" s="20"/>
      <c r="F159" s="20">
        <v>10</v>
      </c>
      <c r="G159" s="20"/>
      <c r="H159" s="20"/>
      <c r="I159" s="20"/>
      <c r="J159" s="20"/>
      <c r="K159" s="20"/>
      <c r="L159" s="20"/>
      <c r="M159" s="20"/>
      <c r="N159" s="20"/>
      <c r="O159" s="20"/>
      <c r="P159" s="20"/>
      <c r="Q159" s="51"/>
      <c r="R159" s="20"/>
      <c r="S159" s="20"/>
      <c r="T159" s="20"/>
      <c r="U159" s="20"/>
      <c r="V159" s="20"/>
      <c r="W159" s="20"/>
      <c r="X159" s="20"/>
      <c r="Y159" s="20"/>
      <c r="Z159" s="20"/>
      <c r="AA159" s="20"/>
      <c r="AB159" s="20"/>
      <c r="AC159" s="20"/>
      <c r="AD159" s="20"/>
      <c r="AE159" s="20"/>
      <c r="AF159" s="37">
        <f t="shared" si="4"/>
        <v>10</v>
      </c>
      <c r="AG159" s="16">
        <v>10</v>
      </c>
    </row>
    <row r="160" spans="1:33">
      <c r="A160" s="4">
        <v>6</v>
      </c>
      <c r="B160" s="39" t="s">
        <v>174</v>
      </c>
      <c r="C160" s="39" t="s">
        <v>12</v>
      </c>
      <c r="D160" s="31" t="s">
        <v>118</v>
      </c>
      <c r="E160" s="20"/>
      <c r="F160" s="20"/>
      <c r="G160" s="20"/>
      <c r="H160" s="20"/>
      <c r="I160" s="20"/>
      <c r="J160" s="20"/>
      <c r="K160" s="20"/>
      <c r="L160" s="20"/>
      <c r="M160" s="20"/>
      <c r="N160" s="20"/>
      <c r="O160" s="20"/>
      <c r="P160" s="20"/>
      <c r="Q160" s="51"/>
      <c r="R160" s="20"/>
      <c r="S160" s="20"/>
      <c r="T160" s="20"/>
      <c r="U160" s="20">
        <v>10</v>
      </c>
      <c r="V160" s="20"/>
      <c r="W160" s="20"/>
      <c r="X160" s="20"/>
      <c r="Y160" s="20"/>
      <c r="Z160" s="20"/>
      <c r="AA160" s="20"/>
      <c r="AB160" s="20"/>
      <c r="AC160" s="20"/>
      <c r="AD160" s="20"/>
      <c r="AE160" s="20"/>
      <c r="AF160" s="37">
        <f t="shared" si="4"/>
        <v>10</v>
      </c>
      <c r="AG160" s="16">
        <v>10</v>
      </c>
    </row>
    <row r="161" spans="1:33">
      <c r="A161" s="4">
        <v>78</v>
      </c>
      <c r="B161" s="7" t="s">
        <v>102</v>
      </c>
      <c r="C161" s="5" t="s">
        <v>1</v>
      </c>
      <c r="D161" s="4" t="s">
        <v>118</v>
      </c>
      <c r="E161" s="20"/>
      <c r="F161" s="20"/>
      <c r="G161" s="20"/>
      <c r="H161" s="20">
        <v>500</v>
      </c>
      <c r="I161" s="20"/>
      <c r="J161" s="20"/>
      <c r="K161" s="20"/>
      <c r="L161" s="20"/>
      <c r="M161" s="20"/>
      <c r="N161" s="20"/>
      <c r="O161" s="20"/>
      <c r="P161" s="20"/>
      <c r="Q161" s="51"/>
      <c r="R161" s="20"/>
      <c r="S161" s="20"/>
      <c r="T161" s="20"/>
      <c r="U161" s="20"/>
      <c r="V161" s="20"/>
      <c r="W161" s="20"/>
      <c r="X161" s="20"/>
      <c r="Y161" s="20"/>
      <c r="Z161" s="20"/>
      <c r="AA161" s="20"/>
      <c r="AB161" s="20"/>
      <c r="AC161" s="20"/>
      <c r="AD161" s="20"/>
      <c r="AE161" s="20"/>
      <c r="AF161" s="37">
        <f t="shared" si="4"/>
        <v>500</v>
      </c>
      <c r="AG161" s="33">
        <v>500</v>
      </c>
    </row>
    <row r="162" spans="1:33">
      <c r="A162" s="4">
        <v>170</v>
      </c>
      <c r="B162" s="9" t="s">
        <v>34</v>
      </c>
      <c r="C162" s="4" t="s">
        <v>1</v>
      </c>
      <c r="D162" s="4" t="s">
        <v>118</v>
      </c>
      <c r="E162" s="20">
        <v>45000</v>
      </c>
      <c r="F162" s="20">
        <v>15000</v>
      </c>
      <c r="G162" s="20"/>
      <c r="H162" s="24">
        <v>1000</v>
      </c>
      <c r="I162" s="24">
        <v>5000</v>
      </c>
      <c r="J162" s="24">
        <v>8000</v>
      </c>
      <c r="K162" s="24">
        <v>9000</v>
      </c>
      <c r="L162" s="24">
        <v>7500</v>
      </c>
      <c r="M162" s="24"/>
      <c r="N162" s="24">
        <v>6000</v>
      </c>
      <c r="O162" s="24">
        <v>15000</v>
      </c>
      <c r="P162" s="24">
        <v>15000</v>
      </c>
      <c r="Q162" s="51">
        <v>16000</v>
      </c>
      <c r="R162" s="24">
        <v>5000</v>
      </c>
      <c r="S162" s="24">
        <v>15000</v>
      </c>
      <c r="T162" s="24"/>
      <c r="U162" s="24"/>
      <c r="V162" s="24">
        <v>1500</v>
      </c>
      <c r="W162" s="24"/>
      <c r="X162" s="24"/>
      <c r="Y162" s="24"/>
      <c r="Z162" s="24"/>
      <c r="AA162" s="24"/>
      <c r="AB162" s="24"/>
      <c r="AC162" s="24"/>
      <c r="AD162" s="24"/>
      <c r="AE162" s="24"/>
      <c r="AF162" s="37">
        <f t="shared" si="4"/>
        <v>164000</v>
      </c>
      <c r="AG162" s="16">
        <v>164000</v>
      </c>
    </row>
    <row r="163" spans="1:33" ht="31.5">
      <c r="A163" s="4">
        <v>46</v>
      </c>
      <c r="B163" s="30" t="s">
        <v>193</v>
      </c>
      <c r="C163" s="8"/>
      <c r="D163" s="8"/>
      <c r="E163" s="20"/>
      <c r="F163" s="20"/>
      <c r="G163" s="20">
        <v>200</v>
      </c>
      <c r="H163" s="20"/>
      <c r="I163" s="20"/>
      <c r="J163" s="20"/>
      <c r="K163" s="20"/>
      <c r="L163" s="20"/>
      <c r="M163" s="20"/>
      <c r="N163" s="20"/>
      <c r="O163" s="20"/>
      <c r="P163" s="20"/>
      <c r="Q163" s="51"/>
      <c r="R163" s="20"/>
      <c r="S163" s="20"/>
      <c r="T163" s="20"/>
      <c r="U163" s="20"/>
      <c r="V163" s="20"/>
      <c r="W163" s="20"/>
      <c r="X163" s="20"/>
      <c r="Y163" s="20"/>
      <c r="Z163" s="20"/>
      <c r="AA163" s="20"/>
      <c r="AB163" s="20"/>
      <c r="AC163" s="20"/>
      <c r="AD163" s="20"/>
      <c r="AE163" s="20"/>
      <c r="AF163" s="37">
        <f t="shared" ref="AF163:AF181" si="5">SUM(E163:AE163)</f>
        <v>200</v>
      </c>
      <c r="AG163" s="16">
        <v>200</v>
      </c>
    </row>
    <row r="164" spans="1:33" ht="31.5">
      <c r="A164" s="4">
        <v>100</v>
      </c>
      <c r="B164" s="30" t="s">
        <v>192</v>
      </c>
      <c r="C164" s="8"/>
      <c r="D164" s="8"/>
      <c r="E164" s="20"/>
      <c r="F164" s="20"/>
      <c r="G164" s="20">
        <v>1000</v>
      </c>
      <c r="H164" s="20"/>
      <c r="I164" s="20"/>
      <c r="J164" s="20"/>
      <c r="K164" s="20"/>
      <c r="L164" s="20"/>
      <c r="M164" s="20"/>
      <c r="N164" s="20"/>
      <c r="O164" s="20"/>
      <c r="P164" s="20"/>
      <c r="Q164" s="51"/>
      <c r="R164" s="20"/>
      <c r="S164" s="20"/>
      <c r="T164" s="20"/>
      <c r="U164" s="20"/>
      <c r="V164" s="20"/>
      <c r="W164" s="20"/>
      <c r="X164" s="20"/>
      <c r="Y164" s="20"/>
      <c r="Z164" s="20"/>
      <c r="AA164" s="20"/>
      <c r="AB164" s="20"/>
      <c r="AC164" s="20"/>
      <c r="AD164" s="20"/>
      <c r="AE164" s="20"/>
      <c r="AF164" s="37">
        <f t="shared" si="5"/>
        <v>1000</v>
      </c>
      <c r="AG164" s="16">
        <v>1000</v>
      </c>
    </row>
    <row r="165" spans="1:33">
      <c r="A165" s="4">
        <v>58</v>
      </c>
      <c r="B165" s="7" t="s">
        <v>99</v>
      </c>
      <c r="C165" s="5" t="s">
        <v>1</v>
      </c>
      <c r="D165" s="4" t="s">
        <v>118</v>
      </c>
      <c r="E165" s="20"/>
      <c r="F165" s="20"/>
      <c r="G165" s="20"/>
      <c r="H165" s="20">
        <v>300</v>
      </c>
      <c r="I165" s="20"/>
      <c r="J165" s="20"/>
      <c r="K165" s="20"/>
      <c r="L165" s="20"/>
      <c r="M165" s="20"/>
      <c r="N165" s="20"/>
      <c r="O165" s="20"/>
      <c r="P165" s="20"/>
      <c r="Q165" s="51"/>
      <c r="R165" s="20"/>
      <c r="S165" s="20"/>
      <c r="T165" s="20"/>
      <c r="U165" s="20"/>
      <c r="V165" s="20"/>
      <c r="W165" s="20"/>
      <c r="X165" s="20"/>
      <c r="Y165" s="20"/>
      <c r="Z165" s="20"/>
      <c r="AA165" s="20"/>
      <c r="AB165" s="20"/>
      <c r="AC165" s="20"/>
      <c r="AD165" s="20"/>
      <c r="AE165" s="20"/>
      <c r="AF165" s="37">
        <f t="shared" si="5"/>
        <v>300</v>
      </c>
      <c r="AG165" s="33">
        <v>300</v>
      </c>
    </row>
    <row r="166" spans="1:33">
      <c r="A166" s="4">
        <v>112</v>
      </c>
      <c r="B166" s="28" t="s">
        <v>109</v>
      </c>
      <c r="C166" s="5" t="s">
        <v>1</v>
      </c>
      <c r="D166" s="4" t="s">
        <v>118</v>
      </c>
      <c r="E166" s="20"/>
      <c r="F166" s="20">
        <v>1500</v>
      </c>
      <c r="G166" s="20"/>
      <c r="H166" s="20"/>
      <c r="I166" s="20"/>
      <c r="J166" s="20"/>
      <c r="K166" s="20"/>
      <c r="L166" s="20"/>
      <c r="M166" s="20"/>
      <c r="N166" s="20"/>
      <c r="O166" s="20"/>
      <c r="P166" s="20"/>
      <c r="Q166" s="51"/>
      <c r="R166" s="20"/>
      <c r="S166" s="20"/>
      <c r="T166" s="20"/>
      <c r="U166" s="20"/>
      <c r="V166" s="20"/>
      <c r="W166" s="20"/>
      <c r="X166" s="20"/>
      <c r="Y166" s="20"/>
      <c r="Z166" s="20"/>
      <c r="AA166" s="20"/>
      <c r="AB166" s="20"/>
      <c r="AC166" s="20"/>
      <c r="AD166" s="20"/>
      <c r="AE166" s="20"/>
      <c r="AF166" s="37">
        <f t="shared" si="5"/>
        <v>1500</v>
      </c>
      <c r="AG166" s="16">
        <v>1500</v>
      </c>
    </row>
    <row r="167" spans="1:33">
      <c r="A167" s="4">
        <v>104</v>
      </c>
      <c r="B167" s="28" t="s">
        <v>200</v>
      </c>
      <c r="C167" s="5" t="s">
        <v>1</v>
      </c>
      <c r="D167" s="4" t="s">
        <v>118</v>
      </c>
      <c r="E167" s="20"/>
      <c r="F167" s="20"/>
      <c r="G167" s="20"/>
      <c r="H167" s="20"/>
      <c r="I167" s="20"/>
      <c r="J167" s="20"/>
      <c r="K167" s="20"/>
      <c r="L167" s="20"/>
      <c r="M167" s="20"/>
      <c r="N167" s="20"/>
      <c r="O167" s="20"/>
      <c r="P167" s="20"/>
      <c r="Q167" s="51"/>
      <c r="R167" s="20"/>
      <c r="S167" s="20"/>
      <c r="T167" s="20"/>
      <c r="U167" s="20"/>
      <c r="V167" s="20"/>
      <c r="W167" s="20"/>
      <c r="X167" s="20"/>
      <c r="Y167" s="20"/>
      <c r="Z167" s="20"/>
      <c r="AA167" s="20"/>
      <c r="AB167" s="20"/>
      <c r="AC167" s="20"/>
      <c r="AD167" s="20"/>
      <c r="AE167" s="20">
        <v>1200</v>
      </c>
      <c r="AF167" s="37">
        <f t="shared" si="5"/>
        <v>1200</v>
      </c>
      <c r="AG167" s="16">
        <v>1200</v>
      </c>
    </row>
    <row r="168" spans="1:33">
      <c r="A168" s="4">
        <v>105</v>
      </c>
      <c r="B168" s="28" t="s">
        <v>201</v>
      </c>
      <c r="C168" s="5" t="s">
        <v>1</v>
      </c>
      <c r="D168" s="4" t="s">
        <v>118</v>
      </c>
      <c r="E168" s="20"/>
      <c r="F168" s="20"/>
      <c r="G168" s="20"/>
      <c r="H168" s="20"/>
      <c r="I168" s="20"/>
      <c r="J168" s="20"/>
      <c r="K168" s="20"/>
      <c r="L168" s="20"/>
      <c r="M168" s="20"/>
      <c r="N168" s="20"/>
      <c r="O168" s="20"/>
      <c r="P168" s="20"/>
      <c r="Q168" s="51"/>
      <c r="R168" s="20"/>
      <c r="S168" s="20"/>
      <c r="T168" s="20"/>
      <c r="U168" s="20"/>
      <c r="V168" s="20"/>
      <c r="W168" s="20"/>
      <c r="X168" s="20"/>
      <c r="Y168" s="20"/>
      <c r="Z168" s="20"/>
      <c r="AA168" s="20"/>
      <c r="AB168" s="20"/>
      <c r="AC168" s="20"/>
      <c r="AD168" s="20"/>
      <c r="AE168" s="20">
        <v>1200</v>
      </c>
      <c r="AF168" s="37">
        <f t="shared" si="5"/>
        <v>1200</v>
      </c>
      <c r="AG168" s="16">
        <v>1200</v>
      </c>
    </row>
    <row r="169" spans="1:33">
      <c r="A169" s="4">
        <v>106</v>
      </c>
      <c r="B169" s="28" t="s">
        <v>202</v>
      </c>
      <c r="C169" s="5" t="s">
        <v>1</v>
      </c>
      <c r="D169" s="4" t="s">
        <v>118</v>
      </c>
      <c r="E169" s="20"/>
      <c r="F169" s="20"/>
      <c r="G169" s="20"/>
      <c r="H169" s="20"/>
      <c r="I169" s="20"/>
      <c r="J169" s="20"/>
      <c r="K169" s="20"/>
      <c r="L169" s="20"/>
      <c r="M169" s="20"/>
      <c r="N169" s="20"/>
      <c r="O169" s="20"/>
      <c r="P169" s="20"/>
      <c r="Q169" s="51"/>
      <c r="R169" s="20"/>
      <c r="S169" s="20"/>
      <c r="T169" s="20"/>
      <c r="U169" s="20"/>
      <c r="V169" s="20"/>
      <c r="W169" s="20"/>
      <c r="X169" s="20"/>
      <c r="Y169" s="20"/>
      <c r="Z169" s="20"/>
      <c r="AA169" s="20"/>
      <c r="AB169" s="20"/>
      <c r="AC169" s="20"/>
      <c r="AD169" s="20"/>
      <c r="AE169" s="20">
        <v>1200</v>
      </c>
      <c r="AF169" s="37">
        <f t="shared" si="5"/>
        <v>1200</v>
      </c>
      <c r="AG169" s="16">
        <v>1200</v>
      </c>
    </row>
    <row r="170" spans="1:33">
      <c r="A170" s="4">
        <v>113</v>
      </c>
      <c r="B170" s="28" t="s">
        <v>110</v>
      </c>
      <c r="C170" s="5" t="s">
        <v>1</v>
      </c>
      <c r="D170" s="4" t="s">
        <v>118</v>
      </c>
      <c r="E170" s="20"/>
      <c r="F170" s="20">
        <v>1500</v>
      </c>
      <c r="G170" s="20"/>
      <c r="H170" s="20"/>
      <c r="I170" s="20"/>
      <c r="J170" s="20"/>
      <c r="K170" s="20"/>
      <c r="L170" s="20"/>
      <c r="M170" s="20"/>
      <c r="N170" s="20"/>
      <c r="O170" s="20"/>
      <c r="P170" s="20"/>
      <c r="Q170" s="51"/>
      <c r="R170" s="20"/>
      <c r="S170" s="20"/>
      <c r="T170" s="20"/>
      <c r="U170" s="20"/>
      <c r="V170" s="20"/>
      <c r="W170" s="20"/>
      <c r="X170" s="20"/>
      <c r="Y170" s="20"/>
      <c r="Z170" s="20"/>
      <c r="AA170" s="20"/>
      <c r="AB170" s="20"/>
      <c r="AC170" s="20"/>
      <c r="AD170" s="20"/>
      <c r="AE170" s="20"/>
      <c r="AF170" s="37">
        <f t="shared" si="5"/>
        <v>1500</v>
      </c>
      <c r="AG170" s="16">
        <v>1500</v>
      </c>
    </row>
    <row r="171" spans="1:33">
      <c r="A171" s="4">
        <v>44</v>
      </c>
      <c r="B171" s="28" t="s">
        <v>199</v>
      </c>
      <c r="C171" s="5" t="s">
        <v>1</v>
      </c>
      <c r="D171" s="4" t="s">
        <v>118</v>
      </c>
      <c r="E171" s="20"/>
      <c r="F171" s="20"/>
      <c r="G171" s="20"/>
      <c r="H171" s="20"/>
      <c r="I171" s="20"/>
      <c r="J171" s="20"/>
      <c r="K171" s="20"/>
      <c r="L171" s="20"/>
      <c r="M171" s="20"/>
      <c r="N171" s="20"/>
      <c r="O171" s="20"/>
      <c r="P171" s="20">
        <v>200</v>
      </c>
      <c r="Q171" s="51"/>
      <c r="R171" s="20"/>
      <c r="S171" s="20"/>
      <c r="T171" s="20"/>
      <c r="U171" s="20"/>
      <c r="V171" s="20"/>
      <c r="W171" s="20"/>
      <c r="X171" s="20"/>
      <c r="Y171" s="20"/>
      <c r="Z171" s="20"/>
      <c r="AA171" s="20"/>
      <c r="AB171" s="20"/>
      <c r="AC171" s="20"/>
      <c r="AD171" s="20"/>
      <c r="AE171" s="20"/>
      <c r="AF171" s="37">
        <f t="shared" si="5"/>
        <v>200</v>
      </c>
      <c r="AG171" s="16">
        <v>200</v>
      </c>
    </row>
    <row r="172" spans="1:33">
      <c r="A172" s="4">
        <v>33</v>
      </c>
      <c r="B172" s="28" t="s">
        <v>223</v>
      </c>
      <c r="C172" s="5" t="s">
        <v>1</v>
      </c>
      <c r="D172" s="4" t="s">
        <v>118</v>
      </c>
      <c r="E172" s="20"/>
      <c r="F172" s="20"/>
      <c r="G172" s="20"/>
      <c r="H172" s="20"/>
      <c r="I172" s="20"/>
      <c r="J172" s="20"/>
      <c r="K172" s="20"/>
      <c r="L172" s="20"/>
      <c r="M172" s="20"/>
      <c r="N172" s="20"/>
      <c r="O172" s="20"/>
      <c r="P172" s="20">
        <v>100</v>
      </c>
      <c r="Q172" s="51"/>
      <c r="R172" s="20"/>
      <c r="S172" s="20"/>
      <c r="T172" s="20"/>
      <c r="U172" s="20"/>
      <c r="V172" s="20"/>
      <c r="W172" s="20"/>
      <c r="X172" s="20"/>
      <c r="Y172" s="20"/>
      <c r="Z172" s="20"/>
      <c r="AA172" s="20"/>
      <c r="AB172" s="20"/>
      <c r="AC172" s="20"/>
      <c r="AD172" s="20"/>
      <c r="AE172" s="20"/>
      <c r="AF172" s="37">
        <f t="shared" si="5"/>
        <v>100</v>
      </c>
      <c r="AG172" s="16">
        <v>100</v>
      </c>
    </row>
    <row r="173" spans="1:33">
      <c r="A173" s="4">
        <v>96</v>
      </c>
      <c r="B173" s="64" t="s">
        <v>111</v>
      </c>
      <c r="C173" s="65" t="s">
        <v>1</v>
      </c>
      <c r="D173" s="46" t="s">
        <v>118</v>
      </c>
      <c r="E173" s="45"/>
      <c r="F173" s="45">
        <v>1000</v>
      </c>
      <c r="G173" s="45"/>
      <c r="H173" s="45"/>
      <c r="I173" s="45"/>
      <c r="J173" s="45"/>
      <c r="K173" s="45"/>
      <c r="L173" s="45"/>
      <c r="M173" s="45"/>
      <c r="N173" s="45"/>
      <c r="O173" s="45"/>
      <c r="P173" s="45"/>
      <c r="Q173" s="52"/>
      <c r="R173" s="45"/>
      <c r="S173" s="45"/>
      <c r="T173" s="45"/>
      <c r="U173" s="45"/>
      <c r="V173" s="45"/>
      <c r="W173" s="45"/>
      <c r="X173" s="45"/>
      <c r="Y173" s="45"/>
      <c r="Z173" s="45"/>
      <c r="AA173" s="45"/>
      <c r="AB173" s="45"/>
      <c r="AC173" s="45"/>
      <c r="AD173" s="45"/>
      <c r="AE173" s="45"/>
      <c r="AF173" s="63">
        <f t="shared" si="5"/>
        <v>1000</v>
      </c>
      <c r="AG173" s="16">
        <v>1000</v>
      </c>
    </row>
    <row r="174" spans="1:33" ht="31.5">
      <c r="A174" s="4">
        <v>95</v>
      </c>
      <c r="B174" s="29" t="s">
        <v>108</v>
      </c>
      <c r="C174" s="5" t="s">
        <v>1</v>
      </c>
      <c r="D174" s="4" t="s">
        <v>118</v>
      </c>
      <c r="E174" s="20"/>
      <c r="F174" s="20">
        <v>1000</v>
      </c>
      <c r="G174" s="20"/>
      <c r="H174" s="20"/>
      <c r="I174" s="20"/>
      <c r="J174" s="20"/>
      <c r="K174" s="20"/>
      <c r="L174" s="20"/>
      <c r="M174" s="20"/>
      <c r="N174" s="20"/>
      <c r="O174" s="20"/>
      <c r="P174" s="20"/>
      <c r="Q174" s="51"/>
      <c r="R174" s="20"/>
      <c r="S174" s="20"/>
      <c r="T174" s="20"/>
      <c r="U174" s="20"/>
      <c r="V174" s="20"/>
      <c r="W174" s="20"/>
      <c r="X174" s="20"/>
      <c r="Y174" s="20"/>
      <c r="Z174" s="20"/>
      <c r="AA174" s="20"/>
      <c r="AB174" s="20"/>
      <c r="AC174" s="20"/>
      <c r="AD174" s="20"/>
      <c r="AE174" s="20"/>
      <c r="AF174" s="63">
        <f t="shared" si="5"/>
        <v>1000</v>
      </c>
      <c r="AG174" s="2">
        <v>1000</v>
      </c>
    </row>
    <row r="175" spans="1:33">
      <c r="A175" s="4">
        <v>94</v>
      </c>
      <c r="B175" s="28" t="s">
        <v>107</v>
      </c>
      <c r="C175" s="5" t="s">
        <v>1</v>
      </c>
      <c r="D175" s="4" t="s">
        <v>118</v>
      </c>
      <c r="E175" s="20"/>
      <c r="F175" s="20">
        <v>1000</v>
      </c>
      <c r="G175" s="20"/>
      <c r="H175" s="20"/>
      <c r="I175" s="20"/>
      <c r="J175" s="20"/>
      <c r="K175" s="20"/>
      <c r="L175" s="20"/>
      <c r="M175" s="20"/>
      <c r="N175" s="20"/>
      <c r="O175" s="20"/>
      <c r="P175" s="20"/>
      <c r="Q175" s="51"/>
      <c r="R175" s="20"/>
      <c r="S175" s="20"/>
      <c r="T175" s="20"/>
      <c r="U175" s="20"/>
      <c r="V175" s="20"/>
      <c r="W175" s="20"/>
      <c r="X175" s="20"/>
      <c r="Y175" s="20"/>
      <c r="Z175" s="20"/>
      <c r="AA175" s="20"/>
      <c r="AB175" s="20"/>
      <c r="AC175" s="20"/>
      <c r="AD175" s="20"/>
      <c r="AE175" s="20"/>
      <c r="AF175" s="63">
        <f t="shared" si="5"/>
        <v>1000</v>
      </c>
      <c r="AG175" s="2">
        <v>1000</v>
      </c>
    </row>
    <row r="176" spans="1:33">
      <c r="A176" s="4">
        <v>56</v>
      </c>
      <c r="B176" s="43" t="s">
        <v>205</v>
      </c>
      <c r="C176" s="42"/>
      <c r="D176" s="42"/>
      <c r="E176" s="20"/>
      <c r="F176" s="20"/>
      <c r="G176" s="20"/>
      <c r="H176" s="24"/>
      <c r="I176" s="24"/>
      <c r="J176" s="24"/>
      <c r="K176" s="24"/>
      <c r="L176" s="24"/>
      <c r="M176" s="24"/>
      <c r="N176" s="24"/>
      <c r="O176" s="24">
        <v>300</v>
      </c>
      <c r="P176" s="24"/>
      <c r="Q176" s="51"/>
      <c r="R176" s="24"/>
      <c r="S176" s="24"/>
      <c r="T176" s="24"/>
      <c r="U176" s="24"/>
      <c r="V176" s="24"/>
      <c r="W176" s="24"/>
      <c r="X176" s="24"/>
      <c r="Y176" s="24"/>
      <c r="Z176" s="24"/>
      <c r="AA176" s="24"/>
      <c r="AB176" s="24"/>
      <c r="AC176" s="24"/>
      <c r="AD176" s="24"/>
      <c r="AE176" s="24"/>
      <c r="AF176" s="63">
        <f t="shared" si="5"/>
        <v>300</v>
      </c>
      <c r="AG176" s="20">
        <v>300</v>
      </c>
    </row>
    <row r="177" spans="1:33">
      <c r="A177" s="4">
        <v>57</v>
      </c>
      <c r="B177" s="7" t="s">
        <v>98</v>
      </c>
      <c r="C177" s="5" t="s">
        <v>1</v>
      </c>
      <c r="D177" s="4" t="s">
        <v>118</v>
      </c>
      <c r="E177" s="20"/>
      <c r="F177" s="20"/>
      <c r="G177" s="20"/>
      <c r="H177" s="20">
        <v>300</v>
      </c>
      <c r="I177" s="20"/>
      <c r="J177" s="20"/>
      <c r="K177" s="20"/>
      <c r="L177" s="20"/>
      <c r="M177" s="20"/>
      <c r="N177" s="20"/>
      <c r="O177" s="20"/>
      <c r="P177" s="20"/>
      <c r="Q177" s="51"/>
      <c r="R177" s="20"/>
      <c r="S177" s="20"/>
      <c r="T177" s="20"/>
      <c r="U177" s="20"/>
      <c r="V177" s="20"/>
      <c r="W177" s="20"/>
      <c r="X177" s="20"/>
      <c r="Y177" s="20"/>
      <c r="Z177" s="20"/>
      <c r="AA177" s="20"/>
      <c r="AB177" s="20"/>
      <c r="AC177" s="20"/>
      <c r="AD177" s="20"/>
      <c r="AE177" s="20"/>
      <c r="AF177" s="63">
        <f t="shared" si="5"/>
        <v>300</v>
      </c>
      <c r="AG177" s="20">
        <v>300</v>
      </c>
    </row>
    <row r="178" spans="1:33">
      <c r="A178" s="13"/>
      <c r="B178" s="8" t="s">
        <v>229</v>
      </c>
      <c r="C178" s="8" t="s">
        <v>12</v>
      </c>
      <c r="D178" s="4" t="s">
        <v>118</v>
      </c>
      <c r="E178" s="20"/>
      <c r="F178" s="20"/>
      <c r="G178" s="20"/>
      <c r="H178" s="20"/>
      <c r="I178" s="20"/>
      <c r="J178" s="20"/>
      <c r="K178" s="20"/>
      <c r="L178" s="20"/>
      <c r="M178" s="20"/>
      <c r="N178" s="20"/>
      <c r="O178" s="20"/>
      <c r="P178" s="20"/>
      <c r="Q178" s="51"/>
      <c r="R178" s="20"/>
      <c r="S178" s="20"/>
      <c r="T178" s="20"/>
      <c r="U178" s="20"/>
      <c r="V178" s="20"/>
      <c r="W178" s="20"/>
      <c r="X178" s="20"/>
      <c r="Y178" s="20"/>
      <c r="Z178" s="20"/>
      <c r="AA178" s="20"/>
      <c r="AB178" s="20">
        <v>10</v>
      </c>
      <c r="AC178" s="20"/>
      <c r="AD178" s="20"/>
      <c r="AE178" s="20"/>
      <c r="AF178" s="63">
        <f t="shared" si="5"/>
        <v>10</v>
      </c>
      <c r="AG178" s="20">
        <v>10</v>
      </c>
    </row>
    <row r="179" spans="1:33">
      <c r="A179" s="13"/>
      <c r="B179" s="8" t="s">
        <v>230</v>
      </c>
      <c r="C179" s="8" t="s">
        <v>221</v>
      </c>
      <c r="D179" s="8"/>
      <c r="E179" s="20"/>
      <c r="F179" s="20"/>
      <c r="G179" s="20"/>
      <c r="H179" s="20"/>
      <c r="I179" s="20"/>
      <c r="J179" s="20"/>
      <c r="K179" s="20"/>
      <c r="L179" s="20"/>
      <c r="M179" s="20"/>
      <c r="N179" s="20"/>
      <c r="O179" s="20"/>
      <c r="P179" s="20"/>
      <c r="Q179" s="51"/>
      <c r="R179" s="20"/>
      <c r="S179" s="20"/>
      <c r="T179" s="20"/>
      <c r="U179" s="20"/>
      <c r="V179" s="20"/>
      <c r="W179" s="20"/>
      <c r="X179" s="20"/>
      <c r="Y179" s="20"/>
      <c r="Z179" s="20"/>
      <c r="AA179" s="20"/>
      <c r="AB179" s="20">
        <v>1000</v>
      </c>
      <c r="AC179" s="20"/>
      <c r="AD179" s="20"/>
      <c r="AE179" s="20"/>
      <c r="AF179" s="63">
        <f t="shared" si="5"/>
        <v>1000</v>
      </c>
      <c r="AG179" s="20">
        <v>300</v>
      </c>
    </row>
    <row r="180" spans="1:33">
      <c r="A180" s="13"/>
      <c r="B180" s="8" t="s">
        <v>231</v>
      </c>
      <c r="C180" s="8" t="s">
        <v>221</v>
      </c>
      <c r="D180" s="8"/>
      <c r="E180" s="20"/>
      <c r="F180" s="20"/>
      <c r="G180" s="20"/>
      <c r="H180" s="20"/>
      <c r="I180" s="20"/>
      <c r="J180" s="20"/>
      <c r="K180" s="20"/>
      <c r="L180" s="20"/>
      <c r="M180" s="20"/>
      <c r="N180" s="20"/>
      <c r="O180" s="20"/>
      <c r="P180" s="20"/>
      <c r="Q180" s="51"/>
      <c r="R180" s="20"/>
      <c r="S180" s="20"/>
      <c r="T180" s="20"/>
      <c r="U180" s="20"/>
      <c r="V180" s="20"/>
      <c r="W180" s="20"/>
      <c r="X180" s="20"/>
      <c r="Y180" s="20"/>
      <c r="Z180" s="20"/>
      <c r="AA180" s="20"/>
      <c r="AB180" s="20">
        <v>1000</v>
      </c>
      <c r="AC180" s="20"/>
      <c r="AD180" s="20"/>
      <c r="AE180" s="20"/>
      <c r="AF180" s="63">
        <f t="shared" si="5"/>
        <v>1000</v>
      </c>
      <c r="AG180" s="20">
        <v>300</v>
      </c>
    </row>
    <row r="181" spans="1:33">
      <c r="A181" s="13"/>
      <c r="B181" s="8" t="s">
        <v>232</v>
      </c>
      <c r="C181" s="5" t="s">
        <v>1</v>
      </c>
      <c r="D181" s="4" t="s">
        <v>51</v>
      </c>
      <c r="E181" s="20"/>
      <c r="F181" s="20"/>
      <c r="G181" s="20"/>
      <c r="H181" s="20"/>
      <c r="I181" s="20"/>
      <c r="J181" s="20"/>
      <c r="K181" s="20"/>
      <c r="L181" s="20"/>
      <c r="M181" s="20">
        <v>6000</v>
      </c>
      <c r="N181" s="20"/>
      <c r="O181" s="20"/>
      <c r="P181" s="20"/>
      <c r="Q181" s="51"/>
      <c r="R181" s="20"/>
      <c r="S181" s="20"/>
      <c r="T181" s="20"/>
      <c r="U181" s="20"/>
      <c r="V181" s="20"/>
      <c r="W181" s="20"/>
      <c r="X181" s="20"/>
      <c r="Y181" s="20"/>
      <c r="Z181" s="20"/>
      <c r="AA181" s="20"/>
      <c r="AB181" s="20"/>
      <c r="AC181" s="20"/>
      <c r="AD181" s="20"/>
      <c r="AE181" s="20"/>
      <c r="AF181" s="63">
        <f t="shared" si="5"/>
        <v>6000</v>
      </c>
      <c r="AG181" s="2"/>
    </row>
  </sheetData>
  <sortState ref="A3:AG177">
    <sortCondition ref="B1"/>
  </sortState>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8"/>
  <sheetViews>
    <sheetView workbookViewId="0">
      <pane xSplit="2" ySplit="3" topLeftCell="C86" activePane="bottomRight" state="frozen"/>
      <selection pane="topRight" activeCell="C1" sqref="C1"/>
      <selection pane="bottomLeft" activeCell="A4" sqref="A4"/>
      <selection pane="bottomRight" activeCell="C89" sqref="C89"/>
    </sheetView>
  </sheetViews>
  <sheetFormatPr defaultRowHeight="12"/>
  <cols>
    <col min="1" max="1" width="2.5703125" style="68" customWidth="1"/>
    <col min="2" max="2" width="33.140625" style="128" customWidth="1"/>
    <col min="3" max="3" width="8.42578125" style="68" customWidth="1"/>
    <col min="4" max="4" width="9.42578125" style="165" customWidth="1"/>
    <col min="5" max="5" width="5" style="70" customWidth="1"/>
    <col min="6" max="6" width="7.42578125" style="166" customWidth="1"/>
    <col min="7" max="7" width="6" style="105" customWidth="1"/>
    <col min="8" max="8" width="9.42578125" style="129" customWidth="1"/>
    <col min="9" max="19" width="5.42578125" style="68" customWidth="1"/>
    <col min="20" max="20" width="6" style="130" customWidth="1"/>
    <col min="21" max="21" width="9" style="130" customWidth="1"/>
    <col min="22" max="22" width="6" style="131" customWidth="1"/>
    <col min="23" max="23" width="8.28515625" style="68" customWidth="1"/>
    <col min="24" max="24" width="6" style="131" customWidth="1"/>
    <col min="25" max="25" width="9.140625" style="131" customWidth="1"/>
    <col min="26" max="26" width="6.28515625" style="132" customWidth="1"/>
    <col min="27" max="27" width="6.7109375" style="68" customWidth="1"/>
    <col min="28" max="28" width="8.5703125" style="128" customWidth="1"/>
    <col min="29" max="29" width="6.5703125" style="68" customWidth="1"/>
    <col min="30" max="30" width="8.5703125" style="128" customWidth="1"/>
    <col min="31" max="31" width="9.140625" style="68"/>
    <col min="32" max="32" width="9.85546875" style="68" bestFit="1" customWidth="1"/>
    <col min="33" max="255" width="9.140625" style="68"/>
    <col min="256" max="256" width="2.5703125" style="68" customWidth="1"/>
    <col min="257" max="257" width="10.42578125" style="68" customWidth="1"/>
    <col min="258" max="259" width="0" style="68" hidden="1" customWidth="1"/>
    <col min="260" max="260" width="5" style="68" customWidth="1"/>
    <col min="261" max="283" width="0" style="68" hidden="1" customWidth="1"/>
    <col min="284" max="284" width="6.5703125" style="68" customWidth="1"/>
    <col min="285" max="285" width="8.5703125" style="68" customWidth="1"/>
    <col min="286" max="286" width="9.140625" style="68"/>
    <col min="287" max="287" width="9.85546875" style="68" bestFit="1" customWidth="1"/>
    <col min="288" max="288" width="14.42578125" style="68" bestFit="1" customWidth="1"/>
    <col min="289" max="511" width="9.140625" style="68"/>
    <col min="512" max="512" width="2.5703125" style="68" customWidth="1"/>
    <col min="513" max="513" width="10.42578125" style="68" customWidth="1"/>
    <col min="514" max="515" width="0" style="68" hidden="1" customWidth="1"/>
    <col min="516" max="516" width="5" style="68" customWidth="1"/>
    <col min="517" max="539" width="0" style="68" hidden="1" customWidth="1"/>
    <col min="540" max="540" width="6.5703125" style="68" customWidth="1"/>
    <col min="541" max="541" width="8.5703125" style="68" customWidth="1"/>
    <col min="542" max="542" width="9.140625" style="68"/>
    <col min="543" max="543" width="9.85546875" style="68" bestFit="1" customWidth="1"/>
    <col min="544" max="544" width="14.42578125" style="68" bestFit="1" customWidth="1"/>
    <col min="545" max="767" width="9.140625" style="68"/>
    <col min="768" max="768" width="2.5703125" style="68" customWidth="1"/>
    <col min="769" max="769" width="10.42578125" style="68" customWidth="1"/>
    <col min="770" max="771" width="0" style="68" hidden="1" customWidth="1"/>
    <col min="772" max="772" width="5" style="68" customWidth="1"/>
    <col min="773" max="795" width="0" style="68" hidden="1" customWidth="1"/>
    <col min="796" max="796" width="6.5703125" style="68" customWidth="1"/>
    <col min="797" max="797" width="8.5703125" style="68" customWidth="1"/>
    <col min="798" max="798" width="9.140625" style="68"/>
    <col min="799" max="799" width="9.85546875" style="68" bestFit="1" customWidth="1"/>
    <col min="800" max="800" width="14.42578125" style="68" bestFit="1" customWidth="1"/>
    <col min="801" max="1023" width="9.140625" style="68"/>
    <col min="1024" max="1024" width="2.5703125" style="68" customWidth="1"/>
    <col min="1025" max="1025" width="10.42578125" style="68" customWidth="1"/>
    <col min="1026" max="1027" width="0" style="68" hidden="1" customWidth="1"/>
    <col min="1028" max="1028" width="5" style="68" customWidth="1"/>
    <col min="1029" max="1051" width="0" style="68" hidden="1" customWidth="1"/>
    <col min="1052" max="1052" width="6.5703125" style="68" customWidth="1"/>
    <col min="1053" max="1053" width="8.5703125" style="68" customWidth="1"/>
    <col min="1054" max="1054" width="9.140625" style="68"/>
    <col min="1055" max="1055" width="9.85546875" style="68" bestFit="1" customWidth="1"/>
    <col min="1056" max="1056" width="14.42578125" style="68" bestFit="1" customWidth="1"/>
    <col min="1057" max="1279" width="9.140625" style="68"/>
    <col min="1280" max="1280" width="2.5703125" style="68" customWidth="1"/>
    <col min="1281" max="1281" width="10.42578125" style="68" customWidth="1"/>
    <col min="1282" max="1283" width="0" style="68" hidden="1" customWidth="1"/>
    <col min="1284" max="1284" width="5" style="68" customWidth="1"/>
    <col min="1285" max="1307" width="0" style="68" hidden="1" customWidth="1"/>
    <col min="1308" max="1308" width="6.5703125" style="68" customWidth="1"/>
    <col min="1309" max="1309" width="8.5703125" style="68" customWidth="1"/>
    <col min="1310" max="1310" width="9.140625" style="68"/>
    <col min="1311" max="1311" width="9.85546875" style="68" bestFit="1" customWidth="1"/>
    <col min="1312" max="1312" width="14.42578125" style="68" bestFit="1" customWidth="1"/>
    <col min="1313" max="1535" width="9.140625" style="68"/>
    <col min="1536" max="1536" width="2.5703125" style="68" customWidth="1"/>
    <col min="1537" max="1537" width="10.42578125" style="68" customWidth="1"/>
    <col min="1538" max="1539" width="0" style="68" hidden="1" customWidth="1"/>
    <col min="1540" max="1540" width="5" style="68" customWidth="1"/>
    <col min="1541" max="1563" width="0" style="68" hidden="1" customWidth="1"/>
    <col min="1564" max="1564" width="6.5703125" style="68" customWidth="1"/>
    <col min="1565" max="1565" width="8.5703125" style="68" customWidth="1"/>
    <col min="1566" max="1566" width="9.140625" style="68"/>
    <col min="1567" max="1567" width="9.85546875" style="68" bestFit="1" customWidth="1"/>
    <col min="1568" max="1568" width="14.42578125" style="68" bestFit="1" customWidth="1"/>
    <col min="1569" max="1791" width="9.140625" style="68"/>
    <col min="1792" max="1792" width="2.5703125" style="68" customWidth="1"/>
    <col min="1793" max="1793" width="10.42578125" style="68" customWidth="1"/>
    <col min="1794" max="1795" width="0" style="68" hidden="1" customWidth="1"/>
    <col min="1796" max="1796" width="5" style="68" customWidth="1"/>
    <col min="1797" max="1819" width="0" style="68" hidden="1" customWidth="1"/>
    <col min="1820" max="1820" width="6.5703125" style="68" customWidth="1"/>
    <col min="1821" max="1821" width="8.5703125" style="68" customWidth="1"/>
    <col min="1822" max="1822" width="9.140625" style="68"/>
    <col min="1823" max="1823" width="9.85546875" style="68" bestFit="1" customWidth="1"/>
    <col min="1824" max="1824" width="14.42578125" style="68" bestFit="1" customWidth="1"/>
    <col min="1825" max="2047" width="9.140625" style="68"/>
    <col min="2048" max="2048" width="2.5703125" style="68" customWidth="1"/>
    <col min="2049" max="2049" width="10.42578125" style="68" customWidth="1"/>
    <col min="2050" max="2051" width="0" style="68" hidden="1" customWidth="1"/>
    <col min="2052" max="2052" width="5" style="68" customWidth="1"/>
    <col min="2053" max="2075" width="0" style="68" hidden="1" customWidth="1"/>
    <col min="2076" max="2076" width="6.5703125" style="68" customWidth="1"/>
    <col min="2077" max="2077" width="8.5703125" style="68" customWidth="1"/>
    <col min="2078" max="2078" width="9.140625" style="68"/>
    <col min="2079" max="2079" width="9.85546875" style="68" bestFit="1" customWidth="1"/>
    <col min="2080" max="2080" width="14.42578125" style="68" bestFit="1" customWidth="1"/>
    <col min="2081" max="2303" width="9.140625" style="68"/>
    <col min="2304" max="2304" width="2.5703125" style="68" customWidth="1"/>
    <col min="2305" max="2305" width="10.42578125" style="68" customWidth="1"/>
    <col min="2306" max="2307" width="0" style="68" hidden="1" customWidth="1"/>
    <col min="2308" max="2308" width="5" style="68" customWidth="1"/>
    <col min="2309" max="2331" width="0" style="68" hidden="1" customWidth="1"/>
    <col min="2332" max="2332" width="6.5703125" style="68" customWidth="1"/>
    <col min="2333" max="2333" width="8.5703125" style="68" customWidth="1"/>
    <col min="2334" max="2334" width="9.140625" style="68"/>
    <col min="2335" max="2335" width="9.85546875" style="68" bestFit="1" customWidth="1"/>
    <col min="2336" max="2336" width="14.42578125" style="68" bestFit="1" customWidth="1"/>
    <col min="2337" max="2559" width="9.140625" style="68"/>
    <col min="2560" max="2560" width="2.5703125" style="68" customWidth="1"/>
    <col min="2561" max="2561" width="10.42578125" style="68" customWidth="1"/>
    <col min="2562" max="2563" width="0" style="68" hidden="1" customWidth="1"/>
    <col min="2564" max="2564" width="5" style="68" customWidth="1"/>
    <col min="2565" max="2587" width="0" style="68" hidden="1" customWidth="1"/>
    <col min="2588" max="2588" width="6.5703125" style="68" customWidth="1"/>
    <col min="2589" max="2589" width="8.5703125" style="68" customWidth="1"/>
    <col min="2590" max="2590" width="9.140625" style="68"/>
    <col min="2591" max="2591" width="9.85546875" style="68" bestFit="1" customWidth="1"/>
    <col min="2592" max="2592" width="14.42578125" style="68" bestFit="1" customWidth="1"/>
    <col min="2593" max="2815" width="9.140625" style="68"/>
    <col min="2816" max="2816" width="2.5703125" style="68" customWidth="1"/>
    <col min="2817" max="2817" width="10.42578125" style="68" customWidth="1"/>
    <col min="2818" max="2819" width="0" style="68" hidden="1" customWidth="1"/>
    <col min="2820" max="2820" width="5" style="68" customWidth="1"/>
    <col min="2821" max="2843" width="0" style="68" hidden="1" customWidth="1"/>
    <col min="2844" max="2844" width="6.5703125" style="68" customWidth="1"/>
    <col min="2845" max="2845" width="8.5703125" style="68" customWidth="1"/>
    <col min="2846" max="2846" width="9.140625" style="68"/>
    <col min="2847" max="2847" width="9.85546875" style="68" bestFit="1" customWidth="1"/>
    <col min="2848" max="2848" width="14.42578125" style="68" bestFit="1" customWidth="1"/>
    <col min="2849" max="3071" width="9.140625" style="68"/>
    <col min="3072" max="3072" width="2.5703125" style="68" customWidth="1"/>
    <col min="3073" max="3073" width="10.42578125" style="68" customWidth="1"/>
    <col min="3074" max="3075" width="0" style="68" hidden="1" customWidth="1"/>
    <col min="3076" max="3076" width="5" style="68" customWidth="1"/>
    <col min="3077" max="3099" width="0" style="68" hidden="1" customWidth="1"/>
    <col min="3100" max="3100" width="6.5703125" style="68" customWidth="1"/>
    <col min="3101" max="3101" width="8.5703125" style="68" customWidth="1"/>
    <col min="3102" max="3102" width="9.140625" style="68"/>
    <col min="3103" max="3103" width="9.85546875" style="68" bestFit="1" customWidth="1"/>
    <col min="3104" max="3104" width="14.42578125" style="68" bestFit="1" customWidth="1"/>
    <col min="3105" max="3327" width="9.140625" style="68"/>
    <col min="3328" max="3328" width="2.5703125" style="68" customWidth="1"/>
    <col min="3329" max="3329" width="10.42578125" style="68" customWidth="1"/>
    <col min="3330" max="3331" width="0" style="68" hidden="1" customWidth="1"/>
    <col min="3332" max="3332" width="5" style="68" customWidth="1"/>
    <col min="3333" max="3355" width="0" style="68" hidden="1" customWidth="1"/>
    <col min="3356" max="3356" width="6.5703125" style="68" customWidth="1"/>
    <col min="3357" max="3357" width="8.5703125" style="68" customWidth="1"/>
    <col min="3358" max="3358" width="9.140625" style="68"/>
    <col min="3359" max="3359" width="9.85546875" style="68" bestFit="1" customWidth="1"/>
    <col min="3360" max="3360" width="14.42578125" style="68" bestFit="1" customWidth="1"/>
    <col min="3361" max="3583" width="9.140625" style="68"/>
    <col min="3584" max="3584" width="2.5703125" style="68" customWidth="1"/>
    <col min="3585" max="3585" width="10.42578125" style="68" customWidth="1"/>
    <col min="3586" max="3587" width="0" style="68" hidden="1" customWidth="1"/>
    <col min="3588" max="3588" width="5" style="68" customWidth="1"/>
    <col min="3589" max="3611" width="0" style="68" hidden="1" customWidth="1"/>
    <col min="3612" max="3612" width="6.5703125" style="68" customWidth="1"/>
    <col min="3613" max="3613" width="8.5703125" style="68" customWidth="1"/>
    <col min="3614" max="3614" width="9.140625" style="68"/>
    <col min="3615" max="3615" width="9.85546875" style="68" bestFit="1" customWidth="1"/>
    <col min="3616" max="3616" width="14.42578125" style="68" bestFit="1" customWidth="1"/>
    <col min="3617" max="3839" width="9.140625" style="68"/>
    <col min="3840" max="3840" width="2.5703125" style="68" customWidth="1"/>
    <col min="3841" max="3841" width="10.42578125" style="68" customWidth="1"/>
    <col min="3842" max="3843" width="0" style="68" hidden="1" customWidth="1"/>
    <col min="3844" max="3844" width="5" style="68" customWidth="1"/>
    <col min="3845" max="3867" width="0" style="68" hidden="1" customWidth="1"/>
    <col min="3868" max="3868" width="6.5703125" style="68" customWidth="1"/>
    <col min="3869" max="3869" width="8.5703125" style="68" customWidth="1"/>
    <col min="3870" max="3870" width="9.140625" style="68"/>
    <col min="3871" max="3871" width="9.85546875" style="68" bestFit="1" customWidth="1"/>
    <col min="3872" max="3872" width="14.42578125" style="68" bestFit="1" customWidth="1"/>
    <col min="3873" max="4095" width="9.140625" style="68"/>
    <col min="4096" max="4096" width="2.5703125" style="68" customWidth="1"/>
    <col min="4097" max="4097" width="10.42578125" style="68" customWidth="1"/>
    <col min="4098" max="4099" width="0" style="68" hidden="1" customWidth="1"/>
    <col min="4100" max="4100" width="5" style="68" customWidth="1"/>
    <col min="4101" max="4123" width="0" style="68" hidden="1" customWidth="1"/>
    <col min="4124" max="4124" width="6.5703125" style="68" customWidth="1"/>
    <col min="4125" max="4125" width="8.5703125" style="68" customWidth="1"/>
    <col min="4126" max="4126" width="9.140625" style="68"/>
    <col min="4127" max="4127" width="9.85546875" style="68" bestFit="1" customWidth="1"/>
    <col min="4128" max="4128" width="14.42578125" style="68" bestFit="1" customWidth="1"/>
    <col min="4129" max="4351" width="9.140625" style="68"/>
    <col min="4352" max="4352" width="2.5703125" style="68" customWidth="1"/>
    <col min="4353" max="4353" width="10.42578125" style="68" customWidth="1"/>
    <col min="4354" max="4355" width="0" style="68" hidden="1" customWidth="1"/>
    <col min="4356" max="4356" width="5" style="68" customWidth="1"/>
    <col min="4357" max="4379" width="0" style="68" hidden="1" customWidth="1"/>
    <col min="4380" max="4380" width="6.5703125" style="68" customWidth="1"/>
    <col min="4381" max="4381" width="8.5703125" style="68" customWidth="1"/>
    <col min="4382" max="4382" width="9.140625" style="68"/>
    <col min="4383" max="4383" width="9.85546875" style="68" bestFit="1" customWidth="1"/>
    <col min="4384" max="4384" width="14.42578125" style="68" bestFit="1" customWidth="1"/>
    <col min="4385" max="4607" width="9.140625" style="68"/>
    <col min="4608" max="4608" width="2.5703125" style="68" customWidth="1"/>
    <col min="4609" max="4609" width="10.42578125" style="68" customWidth="1"/>
    <col min="4610" max="4611" width="0" style="68" hidden="1" customWidth="1"/>
    <col min="4612" max="4612" width="5" style="68" customWidth="1"/>
    <col min="4613" max="4635" width="0" style="68" hidden="1" customWidth="1"/>
    <col min="4636" max="4636" width="6.5703125" style="68" customWidth="1"/>
    <col min="4637" max="4637" width="8.5703125" style="68" customWidth="1"/>
    <col min="4638" max="4638" width="9.140625" style="68"/>
    <col min="4639" max="4639" width="9.85546875" style="68" bestFit="1" customWidth="1"/>
    <col min="4640" max="4640" width="14.42578125" style="68" bestFit="1" customWidth="1"/>
    <col min="4641" max="4863" width="9.140625" style="68"/>
    <col min="4864" max="4864" width="2.5703125" style="68" customWidth="1"/>
    <col min="4865" max="4865" width="10.42578125" style="68" customWidth="1"/>
    <col min="4866" max="4867" width="0" style="68" hidden="1" customWidth="1"/>
    <col min="4868" max="4868" width="5" style="68" customWidth="1"/>
    <col min="4869" max="4891" width="0" style="68" hidden="1" customWidth="1"/>
    <col min="4892" max="4892" width="6.5703125" style="68" customWidth="1"/>
    <col min="4893" max="4893" width="8.5703125" style="68" customWidth="1"/>
    <col min="4894" max="4894" width="9.140625" style="68"/>
    <col min="4895" max="4895" width="9.85546875" style="68" bestFit="1" customWidth="1"/>
    <col min="4896" max="4896" width="14.42578125" style="68" bestFit="1" customWidth="1"/>
    <col min="4897" max="5119" width="9.140625" style="68"/>
    <col min="5120" max="5120" width="2.5703125" style="68" customWidth="1"/>
    <col min="5121" max="5121" width="10.42578125" style="68" customWidth="1"/>
    <col min="5122" max="5123" width="0" style="68" hidden="1" customWidth="1"/>
    <col min="5124" max="5124" width="5" style="68" customWidth="1"/>
    <col min="5125" max="5147" width="0" style="68" hidden="1" customWidth="1"/>
    <col min="5148" max="5148" width="6.5703125" style="68" customWidth="1"/>
    <col min="5149" max="5149" width="8.5703125" style="68" customWidth="1"/>
    <col min="5150" max="5150" width="9.140625" style="68"/>
    <col min="5151" max="5151" width="9.85546875" style="68" bestFit="1" customWidth="1"/>
    <col min="5152" max="5152" width="14.42578125" style="68" bestFit="1" customWidth="1"/>
    <col min="5153" max="5375" width="9.140625" style="68"/>
    <col min="5376" max="5376" width="2.5703125" style="68" customWidth="1"/>
    <col min="5377" max="5377" width="10.42578125" style="68" customWidth="1"/>
    <col min="5378" max="5379" width="0" style="68" hidden="1" customWidth="1"/>
    <col min="5380" max="5380" width="5" style="68" customWidth="1"/>
    <col min="5381" max="5403" width="0" style="68" hidden="1" customWidth="1"/>
    <col min="5404" max="5404" width="6.5703125" style="68" customWidth="1"/>
    <col min="5405" max="5405" width="8.5703125" style="68" customWidth="1"/>
    <col min="5406" max="5406" width="9.140625" style="68"/>
    <col min="5407" max="5407" width="9.85546875" style="68" bestFit="1" customWidth="1"/>
    <col min="5408" max="5408" width="14.42578125" style="68" bestFit="1" customWidth="1"/>
    <col min="5409" max="5631" width="9.140625" style="68"/>
    <col min="5632" max="5632" width="2.5703125" style="68" customWidth="1"/>
    <col min="5633" max="5633" width="10.42578125" style="68" customWidth="1"/>
    <col min="5634" max="5635" width="0" style="68" hidden="1" customWidth="1"/>
    <col min="5636" max="5636" width="5" style="68" customWidth="1"/>
    <col min="5637" max="5659" width="0" style="68" hidden="1" customWidth="1"/>
    <col min="5660" max="5660" width="6.5703125" style="68" customWidth="1"/>
    <col min="5661" max="5661" width="8.5703125" style="68" customWidth="1"/>
    <col min="5662" max="5662" width="9.140625" style="68"/>
    <col min="5663" max="5663" width="9.85546875" style="68" bestFit="1" customWidth="1"/>
    <col min="5664" max="5664" width="14.42578125" style="68" bestFit="1" customWidth="1"/>
    <col min="5665" max="5887" width="9.140625" style="68"/>
    <col min="5888" max="5888" width="2.5703125" style="68" customWidth="1"/>
    <col min="5889" max="5889" width="10.42578125" style="68" customWidth="1"/>
    <col min="5890" max="5891" width="0" style="68" hidden="1" customWidth="1"/>
    <col min="5892" max="5892" width="5" style="68" customWidth="1"/>
    <col min="5893" max="5915" width="0" style="68" hidden="1" customWidth="1"/>
    <col min="5916" max="5916" width="6.5703125" style="68" customWidth="1"/>
    <col min="5917" max="5917" width="8.5703125" style="68" customWidth="1"/>
    <col min="5918" max="5918" width="9.140625" style="68"/>
    <col min="5919" max="5919" width="9.85546875" style="68" bestFit="1" customWidth="1"/>
    <col min="5920" max="5920" width="14.42578125" style="68" bestFit="1" customWidth="1"/>
    <col min="5921" max="6143" width="9.140625" style="68"/>
    <col min="6144" max="6144" width="2.5703125" style="68" customWidth="1"/>
    <col min="6145" max="6145" width="10.42578125" style="68" customWidth="1"/>
    <col min="6146" max="6147" width="0" style="68" hidden="1" customWidth="1"/>
    <col min="6148" max="6148" width="5" style="68" customWidth="1"/>
    <col min="6149" max="6171" width="0" style="68" hidden="1" customWidth="1"/>
    <col min="6172" max="6172" width="6.5703125" style="68" customWidth="1"/>
    <col min="6173" max="6173" width="8.5703125" style="68" customWidth="1"/>
    <col min="6174" max="6174" width="9.140625" style="68"/>
    <col min="6175" max="6175" width="9.85546875" style="68" bestFit="1" customWidth="1"/>
    <col min="6176" max="6176" width="14.42578125" style="68" bestFit="1" customWidth="1"/>
    <col min="6177" max="6399" width="9.140625" style="68"/>
    <col min="6400" max="6400" width="2.5703125" style="68" customWidth="1"/>
    <col min="6401" max="6401" width="10.42578125" style="68" customWidth="1"/>
    <col min="6402" max="6403" width="0" style="68" hidden="1" customWidth="1"/>
    <col min="6404" max="6404" width="5" style="68" customWidth="1"/>
    <col min="6405" max="6427" width="0" style="68" hidden="1" customWidth="1"/>
    <col min="6428" max="6428" width="6.5703125" style="68" customWidth="1"/>
    <col min="6429" max="6429" width="8.5703125" style="68" customWidth="1"/>
    <col min="6430" max="6430" width="9.140625" style="68"/>
    <col min="6431" max="6431" width="9.85546875" style="68" bestFit="1" customWidth="1"/>
    <col min="6432" max="6432" width="14.42578125" style="68" bestFit="1" customWidth="1"/>
    <col min="6433" max="6655" width="9.140625" style="68"/>
    <col min="6656" max="6656" width="2.5703125" style="68" customWidth="1"/>
    <col min="6657" max="6657" width="10.42578125" style="68" customWidth="1"/>
    <col min="6658" max="6659" width="0" style="68" hidden="1" customWidth="1"/>
    <col min="6660" max="6660" width="5" style="68" customWidth="1"/>
    <col min="6661" max="6683" width="0" style="68" hidden="1" customWidth="1"/>
    <col min="6684" max="6684" width="6.5703125" style="68" customWidth="1"/>
    <col min="6685" max="6685" width="8.5703125" style="68" customWidth="1"/>
    <col min="6686" max="6686" width="9.140625" style="68"/>
    <col min="6687" max="6687" width="9.85546875" style="68" bestFit="1" customWidth="1"/>
    <col min="6688" max="6688" width="14.42578125" style="68" bestFit="1" customWidth="1"/>
    <col min="6689" max="6911" width="9.140625" style="68"/>
    <col min="6912" max="6912" width="2.5703125" style="68" customWidth="1"/>
    <col min="6913" max="6913" width="10.42578125" style="68" customWidth="1"/>
    <col min="6914" max="6915" width="0" style="68" hidden="1" customWidth="1"/>
    <col min="6916" max="6916" width="5" style="68" customWidth="1"/>
    <col min="6917" max="6939" width="0" style="68" hidden="1" customWidth="1"/>
    <col min="6940" max="6940" width="6.5703125" style="68" customWidth="1"/>
    <col min="6941" max="6941" width="8.5703125" style="68" customWidth="1"/>
    <col min="6942" max="6942" width="9.140625" style="68"/>
    <col min="6943" max="6943" width="9.85546875" style="68" bestFit="1" customWidth="1"/>
    <col min="6944" max="6944" width="14.42578125" style="68" bestFit="1" customWidth="1"/>
    <col min="6945" max="7167" width="9.140625" style="68"/>
    <col min="7168" max="7168" width="2.5703125" style="68" customWidth="1"/>
    <col min="7169" max="7169" width="10.42578125" style="68" customWidth="1"/>
    <col min="7170" max="7171" width="0" style="68" hidden="1" customWidth="1"/>
    <col min="7172" max="7172" width="5" style="68" customWidth="1"/>
    <col min="7173" max="7195" width="0" style="68" hidden="1" customWidth="1"/>
    <col min="7196" max="7196" width="6.5703125" style="68" customWidth="1"/>
    <col min="7197" max="7197" width="8.5703125" style="68" customWidth="1"/>
    <col min="7198" max="7198" width="9.140625" style="68"/>
    <col min="7199" max="7199" width="9.85546875" style="68" bestFit="1" customWidth="1"/>
    <col min="7200" max="7200" width="14.42578125" style="68" bestFit="1" customWidth="1"/>
    <col min="7201" max="7423" width="9.140625" style="68"/>
    <col min="7424" max="7424" width="2.5703125" style="68" customWidth="1"/>
    <col min="7425" max="7425" width="10.42578125" style="68" customWidth="1"/>
    <col min="7426" max="7427" width="0" style="68" hidden="1" customWidth="1"/>
    <col min="7428" max="7428" width="5" style="68" customWidth="1"/>
    <col min="7429" max="7451" width="0" style="68" hidden="1" customWidth="1"/>
    <col min="7452" max="7452" width="6.5703125" style="68" customWidth="1"/>
    <col min="7453" max="7453" width="8.5703125" style="68" customWidth="1"/>
    <col min="7454" max="7454" width="9.140625" style="68"/>
    <col min="7455" max="7455" width="9.85546875" style="68" bestFit="1" customWidth="1"/>
    <col min="7456" max="7456" width="14.42578125" style="68" bestFit="1" customWidth="1"/>
    <col min="7457" max="7679" width="9.140625" style="68"/>
    <col min="7680" max="7680" width="2.5703125" style="68" customWidth="1"/>
    <col min="7681" max="7681" width="10.42578125" style="68" customWidth="1"/>
    <col min="7682" max="7683" width="0" style="68" hidden="1" customWidth="1"/>
    <col min="7684" max="7684" width="5" style="68" customWidth="1"/>
    <col min="7685" max="7707" width="0" style="68" hidden="1" customWidth="1"/>
    <col min="7708" max="7708" width="6.5703125" style="68" customWidth="1"/>
    <col min="7709" max="7709" width="8.5703125" style="68" customWidth="1"/>
    <col min="7710" max="7710" width="9.140625" style="68"/>
    <col min="7711" max="7711" width="9.85546875" style="68" bestFit="1" customWidth="1"/>
    <col min="7712" max="7712" width="14.42578125" style="68" bestFit="1" customWidth="1"/>
    <col min="7713" max="7935" width="9.140625" style="68"/>
    <col min="7936" max="7936" width="2.5703125" style="68" customWidth="1"/>
    <col min="7937" max="7937" width="10.42578125" style="68" customWidth="1"/>
    <col min="7938" max="7939" width="0" style="68" hidden="1" customWidth="1"/>
    <col min="7940" max="7940" width="5" style="68" customWidth="1"/>
    <col min="7941" max="7963" width="0" style="68" hidden="1" customWidth="1"/>
    <col min="7964" max="7964" width="6.5703125" style="68" customWidth="1"/>
    <col min="7965" max="7965" width="8.5703125" style="68" customWidth="1"/>
    <col min="7966" max="7966" width="9.140625" style="68"/>
    <col min="7967" max="7967" width="9.85546875" style="68" bestFit="1" customWidth="1"/>
    <col min="7968" max="7968" width="14.42578125" style="68" bestFit="1" customWidth="1"/>
    <col min="7969" max="8191" width="9.140625" style="68"/>
    <col min="8192" max="8192" width="2.5703125" style="68" customWidth="1"/>
    <col min="8193" max="8193" width="10.42578125" style="68" customWidth="1"/>
    <col min="8194" max="8195" width="0" style="68" hidden="1" customWidth="1"/>
    <col min="8196" max="8196" width="5" style="68" customWidth="1"/>
    <col min="8197" max="8219" width="0" style="68" hidden="1" customWidth="1"/>
    <col min="8220" max="8220" width="6.5703125" style="68" customWidth="1"/>
    <col min="8221" max="8221" width="8.5703125" style="68" customWidth="1"/>
    <col min="8222" max="8222" width="9.140625" style="68"/>
    <col min="8223" max="8223" width="9.85546875" style="68" bestFit="1" customWidth="1"/>
    <col min="8224" max="8224" width="14.42578125" style="68" bestFit="1" customWidth="1"/>
    <col min="8225" max="8447" width="9.140625" style="68"/>
    <col min="8448" max="8448" width="2.5703125" style="68" customWidth="1"/>
    <col min="8449" max="8449" width="10.42578125" style="68" customWidth="1"/>
    <col min="8450" max="8451" width="0" style="68" hidden="1" customWidth="1"/>
    <col min="8452" max="8452" width="5" style="68" customWidth="1"/>
    <col min="8453" max="8475" width="0" style="68" hidden="1" customWidth="1"/>
    <col min="8476" max="8476" width="6.5703125" style="68" customWidth="1"/>
    <col min="8477" max="8477" width="8.5703125" style="68" customWidth="1"/>
    <col min="8478" max="8478" width="9.140625" style="68"/>
    <col min="8479" max="8479" width="9.85546875" style="68" bestFit="1" customWidth="1"/>
    <col min="8480" max="8480" width="14.42578125" style="68" bestFit="1" customWidth="1"/>
    <col min="8481" max="8703" width="9.140625" style="68"/>
    <col min="8704" max="8704" width="2.5703125" style="68" customWidth="1"/>
    <col min="8705" max="8705" width="10.42578125" style="68" customWidth="1"/>
    <col min="8706" max="8707" width="0" style="68" hidden="1" customWidth="1"/>
    <col min="8708" max="8708" width="5" style="68" customWidth="1"/>
    <col min="8709" max="8731" width="0" style="68" hidden="1" customWidth="1"/>
    <col min="8732" max="8732" width="6.5703125" style="68" customWidth="1"/>
    <col min="8733" max="8733" width="8.5703125" style="68" customWidth="1"/>
    <col min="8734" max="8734" width="9.140625" style="68"/>
    <col min="8735" max="8735" width="9.85546875" style="68" bestFit="1" customWidth="1"/>
    <col min="8736" max="8736" width="14.42578125" style="68" bestFit="1" customWidth="1"/>
    <col min="8737" max="8959" width="9.140625" style="68"/>
    <col min="8960" max="8960" width="2.5703125" style="68" customWidth="1"/>
    <col min="8961" max="8961" width="10.42578125" style="68" customWidth="1"/>
    <col min="8962" max="8963" width="0" style="68" hidden="1" customWidth="1"/>
    <col min="8964" max="8964" width="5" style="68" customWidth="1"/>
    <col min="8965" max="8987" width="0" style="68" hidden="1" customWidth="1"/>
    <col min="8988" max="8988" width="6.5703125" style="68" customWidth="1"/>
    <col min="8989" max="8989" width="8.5703125" style="68" customWidth="1"/>
    <col min="8990" max="8990" width="9.140625" style="68"/>
    <col min="8991" max="8991" width="9.85546875" style="68" bestFit="1" customWidth="1"/>
    <col min="8992" max="8992" width="14.42578125" style="68" bestFit="1" customWidth="1"/>
    <col min="8993" max="9215" width="9.140625" style="68"/>
    <col min="9216" max="9216" width="2.5703125" style="68" customWidth="1"/>
    <col min="9217" max="9217" width="10.42578125" style="68" customWidth="1"/>
    <col min="9218" max="9219" width="0" style="68" hidden="1" customWidth="1"/>
    <col min="9220" max="9220" width="5" style="68" customWidth="1"/>
    <col min="9221" max="9243" width="0" style="68" hidden="1" customWidth="1"/>
    <col min="9244" max="9244" width="6.5703125" style="68" customWidth="1"/>
    <col min="9245" max="9245" width="8.5703125" style="68" customWidth="1"/>
    <col min="9246" max="9246" width="9.140625" style="68"/>
    <col min="9247" max="9247" width="9.85546875" style="68" bestFit="1" customWidth="1"/>
    <col min="9248" max="9248" width="14.42578125" style="68" bestFit="1" customWidth="1"/>
    <col min="9249" max="9471" width="9.140625" style="68"/>
    <col min="9472" max="9472" width="2.5703125" style="68" customWidth="1"/>
    <col min="9473" max="9473" width="10.42578125" style="68" customWidth="1"/>
    <col min="9474" max="9475" width="0" style="68" hidden="1" customWidth="1"/>
    <col min="9476" max="9476" width="5" style="68" customWidth="1"/>
    <col min="9477" max="9499" width="0" style="68" hidden="1" customWidth="1"/>
    <col min="9500" max="9500" width="6.5703125" style="68" customWidth="1"/>
    <col min="9501" max="9501" width="8.5703125" style="68" customWidth="1"/>
    <col min="9502" max="9502" width="9.140625" style="68"/>
    <col min="9503" max="9503" width="9.85546875" style="68" bestFit="1" customWidth="1"/>
    <col min="9504" max="9504" width="14.42578125" style="68" bestFit="1" customWidth="1"/>
    <col min="9505" max="9727" width="9.140625" style="68"/>
    <col min="9728" max="9728" width="2.5703125" style="68" customWidth="1"/>
    <col min="9729" max="9729" width="10.42578125" style="68" customWidth="1"/>
    <col min="9730" max="9731" width="0" style="68" hidden="1" customWidth="1"/>
    <col min="9732" max="9732" width="5" style="68" customWidth="1"/>
    <col min="9733" max="9755" width="0" style="68" hidden="1" customWidth="1"/>
    <col min="9756" max="9756" width="6.5703125" style="68" customWidth="1"/>
    <col min="9757" max="9757" width="8.5703125" style="68" customWidth="1"/>
    <col min="9758" max="9758" width="9.140625" style="68"/>
    <col min="9759" max="9759" width="9.85546875" style="68" bestFit="1" customWidth="1"/>
    <col min="9760" max="9760" width="14.42578125" style="68" bestFit="1" customWidth="1"/>
    <col min="9761" max="9983" width="9.140625" style="68"/>
    <col min="9984" max="9984" width="2.5703125" style="68" customWidth="1"/>
    <col min="9985" max="9985" width="10.42578125" style="68" customWidth="1"/>
    <col min="9986" max="9987" width="0" style="68" hidden="1" customWidth="1"/>
    <col min="9988" max="9988" width="5" style="68" customWidth="1"/>
    <col min="9989" max="10011" width="0" style="68" hidden="1" customWidth="1"/>
    <col min="10012" max="10012" width="6.5703125" style="68" customWidth="1"/>
    <col min="10013" max="10013" width="8.5703125" style="68" customWidth="1"/>
    <col min="10014" max="10014" width="9.140625" style="68"/>
    <col min="10015" max="10015" width="9.85546875" style="68" bestFit="1" customWidth="1"/>
    <col min="10016" max="10016" width="14.42578125" style="68" bestFit="1" customWidth="1"/>
    <col min="10017" max="10239" width="9.140625" style="68"/>
    <col min="10240" max="10240" width="2.5703125" style="68" customWidth="1"/>
    <col min="10241" max="10241" width="10.42578125" style="68" customWidth="1"/>
    <col min="10242" max="10243" width="0" style="68" hidden="1" customWidth="1"/>
    <col min="10244" max="10244" width="5" style="68" customWidth="1"/>
    <col min="10245" max="10267" width="0" style="68" hidden="1" customWidth="1"/>
    <col min="10268" max="10268" width="6.5703125" style="68" customWidth="1"/>
    <col min="10269" max="10269" width="8.5703125" style="68" customWidth="1"/>
    <col min="10270" max="10270" width="9.140625" style="68"/>
    <col min="10271" max="10271" width="9.85546875" style="68" bestFit="1" customWidth="1"/>
    <col min="10272" max="10272" width="14.42578125" style="68" bestFit="1" customWidth="1"/>
    <col min="10273" max="10495" width="9.140625" style="68"/>
    <col min="10496" max="10496" width="2.5703125" style="68" customWidth="1"/>
    <col min="10497" max="10497" width="10.42578125" style="68" customWidth="1"/>
    <col min="10498" max="10499" width="0" style="68" hidden="1" customWidth="1"/>
    <col min="10500" max="10500" width="5" style="68" customWidth="1"/>
    <col min="10501" max="10523" width="0" style="68" hidden="1" customWidth="1"/>
    <col min="10524" max="10524" width="6.5703125" style="68" customWidth="1"/>
    <col min="10525" max="10525" width="8.5703125" style="68" customWidth="1"/>
    <col min="10526" max="10526" width="9.140625" style="68"/>
    <col min="10527" max="10527" width="9.85546875" style="68" bestFit="1" customWidth="1"/>
    <col min="10528" max="10528" width="14.42578125" style="68" bestFit="1" customWidth="1"/>
    <col min="10529" max="10751" width="9.140625" style="68"/>
    <col min="10752" max="10752" width="2.5703125" style="68" customWidth="1"/>
    <col min="10753" max="10753" width="10.42578125" style="68" customWidth="1"/>
    <col min="10754" max="10755" width="0" style="68" hidden="1" customWidth="1"/>
    <col min="10756" max="10756" width="5" style="68" customWidth="1"/>
    <col min="10757" max="10779" width="0" style="68" hidden="1" customWidth="1"/>
    <col min="10780" max="10780" width="6.5703125" style="68" customWidth="1"/>
    <col min="10781" max="10781" width="8.5703125" style="68" customWidth="1"/>
    <col min="10782" max="10782" width="9.140625" style="68"/>
    <col min="10783" max="10783" width="9.85546875" style="68" bestFit="1" customWidth="1"/>
    <col min="10784" max="10784" width="14.42578125" style="68" bestFit="1" customWidth="1"/>
    <col min="10785" max="11007" width="9.140625" style="68"/>
    <col min="11008" max="11008" width="2.5703125" style="68" customWidth="1"/>
    <col min="11009" max="11009" width="10.42578125" style="68" customWidth="1"/>
    <col min="11010" max="11011" width="0" style="68" hidden="1" customWidth="1"/>
    <col min="11012" max="11012" width="5" style="68" customWidth="1"/>
    <col min="11013" max="11035" width="0" style="68" hidden="1" customWidth="1"/>
    <col min="11036" max="11036" width="6.5703125" style="68" customWidth="1"/>
    <col min="11037" max="11037" width="8.5703125" style="68" customWidth="1"/>
    <col min="11038" max="11038" width="9.140625" style="68"/>
    <col min="11039" max="11039" width="9.85546875" style="68" bestFit="1" customWidth="1"/>
    <col min="11040" max="11040" width="14.42578125" style="68" bestFit="1" customWidth="1"/>
    <col min="11041" max="11263" width="9.140625" style="68"/>
    <col min="11264" max="11264" width="2.5703125" style="68" customWidth="1"/>
    <col min="11265" max="11265" width="10.42578125" style="68" customWidth="1"/>
    <col min="11266" max="11267" width="0" style="68" hidden="1" customWidth="1"/>
    <col min="11268" max="11268" width="5" style="68" customWidth="1"/>
    <col min="11269" max="11291" width="0" style="68" hidden="1" customWidth="1"/>
    <col min="11292" max="11292" width="6.5703125" style="68" customWidth="1"/>
    <col min="11293" max="11293" width="8.5703125" style="68" customWidth="1"/>
    <col min="11294" max="11294" width="9.140625" style="68"/>
    <col min="11295" max="11295" width="9.85546875" style="68" bestFit="1" customWidth="1"/>
    <col min="11296" max="11296" width="14.42578125" style="68" bestFit="1" customWidth="1"/>
    <col min="11297" max="11519" width="9.140625" style="68"/>
    <col min="11520" max="11520" width="2.5703125" style="68" customWidth="1"/>
    <col min="11521" max="11521" width="10.42578125" style="68" customWidth="1"/>
    <col min="11522" max="11523" width="0" style="68" hidden="1" customWidth="1"/>
    <col min="11524" max="11524" width="5" style="68" customWidth="1"/>
    <col min="11525" max="11547" width="0" style="68" hidden="1" customWidth="1"/>
    <col min="11548" max="11548" width="6.5703125" style="68" customWidth="1"/>
    <col min="11549" max="11549" width="8.5703125" style="68" customWidth="1"/>
    <col min="11550" max="11550" width="9.140625" style="68"/>
    <col min="11551" max="11551" width="9.85546875" style="68" bestFit="1" customWidth="1"/>
    <col min="11552" max="11552" width="14.42578125" style="68" bestFit="1" customWidth="1"/>
    <col min="11553" max="11775" width="9.140625" style="68"/>
    <col min="11776" max="11776" width="2.5703125" style="68" customWidth="1"/>
    <col min="11777" max="11777" width="10.42578125" style="68" customWidth="1"/>
    <col min="11778" max="11779" width="0" style="68" hidden="1" customWidth="1"/>
    <col min="11780" max="11780" width="5" style="68" customWidth="1"/>
    <col min="11781" max="11803" width="0" style="68" hidden="1" customWidth="1"/>
    <col min="11804" max="11804" width="6.5703125" style="68" customWidth="1"/>
    <col min="11805" max="11805" width="8.5703125" style="68" customWidth="1"/>
    <col min="11806" max="11806" width="9.140625" style="68"/>
    <col min="11807" max="11807" width="9.85546875" style="68" bestFit="1" customWidth="1"/>
    <col min="11808" max="11808" width="14.42578125" style="68" bestFit="1" customWidth="1"/>
    <col min="11809" max="12031" width="9.140625" style="68"/>
    <col min="12032" max="12032" width="2.5703125" style="68" customWidth="1"/>
    <col min="12033" max="12033" width="10.42578125" style="68" customWidth="1"/>
    <col min="12034" max="12035" width="0" style="68" hidden="1" customWidth="1"/>
    <col min="12036" max="12036" width="5" style="68" customWidth="1"/>
    <col min="12037" max="12059" width="0" style="68" hidden="1" customWidth="1"/>
    <col min="12060" max="12060" width="6.5703125" style="68" customWidth="1"/>
    <col min="12061" max="12061" width="8.5703125" style="68" customWidth="1"/>
    <col min="12062" max="12062" width="9.140625" style="68"/>
    <col min="12063" max="12063" width="9.85546875" style="68" bestFit="1" customWidth="1"/>
    <col min="12064" max="12064" width="14.42578125" style="68" bestFit="1" customWidth="1"/>
    <col min="12065" max="12287" width="9.140625" style="68"/>
    <col min="12288" max="12288" width="2.5703125" style="68" customWidth="1"/>
    <col min="12289" max="12289" width="10.42578125" style="68" customWidth="1"/>
    <col min="12290" max="12291" width="0" style="68" hidden="1" customWidth="1"/>
    <col min="12292" max="12292" width="5" style="68" customWidth="1"/>
    <col min="12293" max="12315" width="0" style="68" hidden="1" customWidth="1"/>
    <col min="12316" max="12316" width="6.5703125" style="68" customWidth="1"/>
    <col min="12317" max="12317" width="8.5703125" style="68" customWidth="1"/>
    <col min="12318" max="12318" width="9.140625" style="68"/>
    <col min="12319" max="12319" width="9.85546875" style="68" bestFit="1" customWidth="1"/>
    <col min="12320" max="12320" width="14.42578125" style="68" bestFit="1" customWidth="1"/>
    <col min="12321" max="12543" width="9.140625" style="68"/>
    <col min="12544" max="12544" width="2.5703125" style="68" customWidth="1"/>
    <col min="12545" max="12545" width="10.42578125" style="68" customWidth="1"/>
    <col min="12546" max="12547" width="0" style="68" hidden="1" customWidth="1"/>
    <col min="12548" max="12548" width="5" style="68" customWidth="1"/>
    <col min="12549" max="12571" width="0" style="68" hidden="1" customWidth="1"/>
    <col min="12572" max="12572" width="6.5703125" style="68" customWidth="1"/>
    <col min="12573" max="12573" width="8.5703125" style="68" customWidth="1"/>
    <col min="12574" max="12574" width="9.140625" style="68"/>
    <col min="12575" max="12575" width="9.85546875" style="68" bestFit="1" customWidth="1"/>
    <col min="12576" max="12576" width="14.42578125" style="68" bestFit="1" customWidth="1"/>
    <col min="12577" max="12799" width="9.140625" style="68"/>
    <col min="12800" max="12800" width="2.5703125" style="68" customWidth="1"/>
    <col min="12801" max="12801" width="10.42578125" style="68" customWidth="1"/>
    <col min="12802" max="12803" width="0" style="68" hidden="1" customWidth="1"/>
    <col min="12804" max="12804" width="5" style="68" customWidth="1"/>
    <col min="12805" max="12827" width="0" style="68" hidden="1" customWidth="1"/>
    <col min="12828" max="12828" width="6.5703125" style="68" customWidth="1"/>
    <col min="12829" max="12829" width="8.5703125" style="68" customWidth="1"/>
    <col min="12830" max="12830" width="9.140625" style="68"/>
    <col min="12831" max="12831" width="9.85546875" style="68" bestFit="1" customWidth="1"/>
    <col min="12832" max="12832" width="14.42578125" style="68" bestFit="1" customWidth="1"/>
    <col min="12833" max="13055" width="9.140625" style="68"/>
    <col min="13056" max="13056" width="2.5703125" style="68" customWidth="1"/>
    <col min="13057" max="13057" width="10.42578125" style="68" customWidth="1"/>
    <col min="13058" max="13059" width="0" style="68" hidden="1" customWidth="1"/>
    <col min="13060" max="13060" width="5" style="68" customWidth="1"/>
    <col min="13061" max="13083" width="0" style="68" hidden="1" customWidth="1"/>
    <col min="13084" max="13084" width="6.5703125" style="68" customWidth="1"/>
    <col min="13085" max="13085" width="8.5703125" style="68" customWidth="1"/>
    <col min="13086" max="13086" width="9.140625" style="68"/>
    <col min="13087" max="13087" width="9.85546875" style="68" bestFit="1" customWidth="1"/>
    <col min="13088" max="13088" width="14.42578125" style="68" bestFit="1" customWidth="1"/>
    <col min="13089" max="13311" width="9.140625" style="68"/>
    <col min="13312" max="13312" width="2.5703125" style="68" customWidth="1"/>
    <col min="13313" max="13313" width="10.42578125" style="68" customWidth="1"/>
    <col min="13314" max="13315" width="0" style="68" hidden="1" customWidth="1"/>
    <col min="13316" max="13316" width="5" style="68" customWidth="1"/>
    <col min="13317" max="13339" width="0" style="68" hidden="1" customWidth="1"/>
    <col min="13340" max="13340" width="6.5703125" style="68" customWidth="1"/>
    <col min="13341" max="13341" width="8.5703125" style="68" customWidth="1"/>
    <col min="13342" max="13342" width="9.140625" style="68"/>
    <col min="13343" max="13343" width="9.85546875" style="68" bestFit="1" customWidth="1"/>
    <col min="13344" max="13344" width="14.42578125" style="68" bestFit="1" customWidth="1"/>
    <col min="13345" max="13567" width="9.140625" style="68"/>
    <col min="13568" max="13568" width="2.5703125" style="68" customWidth="1"/>
    <col min="13569" max="13569" width="10.42578125" style="68" customWidth="1"/>
    <col min="13570" max="13571" width="0" style="68" hidden="1" customWidth="1"/>
    <col min="13572" max="13572" width="5" style="68" customWidth="1"/>
    <col min="13573" max="13595" width="0" style="68" hidden="1" customWidth="1"/>
    <col min="13596" max="13596" width="6.5703125" style="68" customWidth="1"/>
    <col min="13597" max="13597" width="8.5703125" style="68" customWidth="1"/>
    <col min="13598" max="13598" width="9.140625" style="68"/>
    <col min="13599" max="13599" width="9.85546875" style="68" bestFit="1" customWidth="1"/>
    <col min="13600" max="13600" width="14.42578125" style="68" bestFit="1" customWidth="1"/>
    <col min="13601" max="13823" width="9.140625" style="68"/>
    <col min="13824" max="13824" width="2.5703125" style="68" customWidth="1"/>
    <col min="13825" max="13825" width="10.42578125" style="68" customWidth="1"/>
    <col min="13826" max="13827" width="0" style="68" hidden="1" customWidth="1"/>
    <col min="13828" max="13828" width="5" style="68" customWidth="1"/>
    <col min="13829" max="13851" width="0" style="68" hidden="1" customWidth="1"/>
    <col min="13852" max="13852" width="6.5703125" style="68" customWidth="1"/>
    <col min="13853" max="13853" width="8.5703125" style="68" customWidth="1"/>
    <col min="13854" max="13854" width="9.140625" style="68"/>
    <col min="13855" max="13855" width="9.85546875" style="68" bestFit="1" customWidth="1"/>
    <col min="13856" max="13856" width="14.42578125" style="68" bestFit="1" customWidth="1"/>
    <col min="13857" max="14079" width="9.140625" style="68"/>
    <col min="14080" max="14080" width="2.5703125" style="68" customWidth="1"/>
    <col min="14081" max="14081" width="10.42578125" style="68" customWidth="1"/>
    <col min="14082" max="14083" width="0" style="68" hidden="1" customWidth="1"/>
    <col min="14084" max="14084" width="5" style="68" customWidth="1"/>
    <col min="14085" max="14107" width="0" style="68" hidden="1" customWidth="1"/>
    <col min="14108" max="14108" width="6.5703125" style="68" customWidth="1"/>
    <col min="14109" max="14109" width="8.5703125" style="68" customWidth="1"/>
    <col min="14110" max="14110" width="9.140625" style="68"/>
    <col min="14111" max="14111" width="9.85546875" style="68" bestFit="1" customWidth="1"/>
    <col min="14112" max="14112" width="14.42578125" style="68" bestFit="1" customWidth="1"/>
    <col min="14113" max="14335" width="9.140625" style="68"/>
    <col min="14336" max="14336" width="2.5703125" style="68" customWidth="1"/>
    <col min="14337" max="14337" width="10.42578125" style="68" customWidth="1"/>
    <col min="14338" max="14339" width="0" style="68" hidden="1" customWidth="1"/>
    <col min="14340" max="14340" width="5" style="68" customWidth="1"/>
    <col min="14341" max="14363" width="0" style="68" hidden="1" customWidth="1"/>
    <col min="14364" max="14364" width="6.5703125" style="68" customWidth="1"/>
    <col min="14365" max="14365" width="8.5703125" style="68" customWidth="1"/>
    <col min="14366" max="14366" width="9.140625" style="68"/>
    <col min="14367" max="14367" width="9.85546875" style="68" bestFit="1" customWidth="1"/>
    <col min="14368" max="14368" width="14.42578125" style="68" bestFit="1" customWidth="1"/>
    <col min="14369" max="14591" width="9.140625" style="68"/>
    <col min="14592" max="14592" width="2.5703125" style="68" customWidth="1"/>
    <col min="14593" max="14593" width="10.42578125" style="68" customWidth="1"/>
    <col min="14594" max="14595" width="0" style="68" hidden="1" customWidth="1"/>
    <col min="14596" max="14596" width="5" style="68" customWidth="1"/>
    <col min="14597" max="14619" width="0" style="68" hidden="1" customWidth="1"/>
    <col min="14620" max="14620" width="6.5703125" style="68" customWidth="1"/>
    <col min="14621" max="14621" width="8.5703125" style="68" customWidth="1"/>
    <col min="14622" max="14622" width="9.140625" style="68"/>
    <col min="14623" max="14623" width="9.85546875" style="68" bestFit="1" customWidth="1"/>
    <col min="14624" max="14624" width="14.42578125" style="68" bestFit="1" customWidth="1"/>
    <col min="14625" max="14847" width="9.140625" style="68"/>
    <col min="14848" max="14848" width="2.5703125" style="68" customWidth="1"/>
    <col min="14849" max="14849" width="10.42578125" style="68" customWidth="1"/>
    <col min="14850" max="14851" width="0" style="68" hidden="1" customWidth="1"/>
    <col min="14852" max="14852" width="5" style="68" customWidth="1"/>
    <col min="14853" max="14875" width="0" style="68" hidden="1" customWidth="1"/>
    <col min="14876" max="14876" width="6.5703125" style="68" customWidth="1"/>
    <col min="14877" max="14877" width="8.5703125" style="68" customWidth="1"/>
    <col min="14878" max="14878" width="9.140625" style="68"/>
    <col min="14879" max="14879" width="9.85546875" style="68" bestFit="1" customWidth="1"/>
    <col min="14880" max="14880" width="14.42578125" style="68" bestFit="1" customWidth="1"/>
    <col min="14881" max="15103" width="9.140625" style="68"/>
    <col min="15104" max="15104" width="2.5703125" style="68" customWidth="1"/>
    <col min="15105" max="15105" width="10.42578125" style="68" customWidth="1"/>
    <col min="15106" max="15107" width="0" style="68" hidden="1" customWidth="1"/>
    <col min="15108" max="15108" width="5" style="68" customWidth="1"/>
    <col min="15109" max="15131" width="0" style="68" hidden="1" customWidth="1"/>
    <col min="15132" max="15132" width="6.5703125" style="68" customWidth="1"/>
    <col min="15133" max="15133" width="8.5703125" style="68" customWidth="1"/>
    <col min="15134" max="15134" width="9.140625" style="68"/>
    <col min="15135" max="15135" width="9.85546875" style="68" bestFit="1" customWidth="1"/>
    <col min="15136" max="15136" width="14.42578125" style="68" bestFit="1" customWidth="1"/>
    <col min="15137" max="15359" width="9.140625" style="68"/>
    <col min="15360" max="15360" width="2.5703125" style="68" customWidth="1"/>
    <col min="15361" max="15361" width="10.42578125" style="68" customWidth="1"/>
    <col min="15362" max="15363" width="0" style="68" hidden="1" customWidth="1"/>
    <col min="15364" max="15364" width="5" style="68" customWidth="1"/>
    <col min="15365" max="15387" width="0" style="68" hidden="1" customWidth="1"/>
    <col min="15388" max="15388" width="6.5703125" style="68" customWidth="1"/>
    <col min="15389" max="15389" width="8.5703125" style="68" customWidth="1"/>
    <col min="15390" max="15390" width="9.140625" style="68"/>
    <col min="15391" max="15391" width="9.85546875" style="68" bestFit="1" customWidth="1"/>
    <col min="15392" max="15392" width="14.42578125" style="68" bestFit="1" customWidth="1"/>
    <col min="15393" max="15615" width="9.140625" style="68"/>
    <col min="15616" max="15616" width="2.5703125" style="68" customWidth="1"/>
    <col min="15617" max="15617" width="10.42578125" style="68" customWidth="1"/>
    <col min="15618" max="15619" width="0" style="68" hidden="1" customWidth="1"/>
    <col min="15620" max="15620" width="5" style="68" customWidth="1"/>
    <col min="15621" max="15643" width="0" style="68" hidden="1" customWidth="1"/>
    <col min="15644" max="15644" width="6.5703125" style="68" customWidth="1"/>
    <col min="15645" max="15645" width="8.5703125" style="68" customWidth="1"/>
    <col min="15646" max="15646" width="9.140625" style="68"/>
    <col min="15647" max="15647" width="9.85546875" style="68" bestFit="1" customWidth="1"/>
    <col min="15648" max="15648" width="14.42578125" style="68" bestFit="1" customWidth="1"/>
    <col min="15649" max="15871" width="9.140625" style="68"/>
    <col min="15872" max="15872" width="2.5703125" style="68" customWidth="1"/>
    <col min="15873" max="15873" width="10.42578125" style="68" customWidth="1"/>
    <col min="15874" max="15875" width="0" style="68" hidden="1" customWidth="1"/>
    <col min="15876" max="15876" width="5" style="68" customWidth="1"/>
    <col min="15877" max="15899" width="0" style="68" hidden="1" customWidth="1"/>
    <col min="15900" max="15900" width="6.5703125" style="68" customWidth="1"/>
    <col min="15901" max="15901" width="8.5703125" style="68" customWidth="1"/>
    <col min="15902" max="15902" width="9.140625" style="68"/>
    <col min="15903" max="15903" width="9.85546875" style="68" bestFit="1" customWidth="1"/>
    <col min="15904" max="15904" width="14.42578125" style="68" bestFit="1" customWidth="1"/>
    <col min="15905" max="16127" width="9.140625" style="68"/>
    <col min="16128" max="16128" width="2.5703125" style="68" customWidth="1"/>
    <col min="16129" max="16129" width="10.42578125" style="68" customWidth="1"/>
    <col min="16130" max="16131" width="0" style="68" hidden="1" customWidth="1"/>
    <col min="16132" max="16132" width="5" style="68" customWidth="1"/>
    <col min="16133" max="16155" width="0" style="68" hidden="1" customWidth="1"/>
    <col min="16156" max="16156" width="6.5703125" style="68" customWidth="1"/>
    <col min="16157" max="16157" width="8.5703125" style="68" customWidth="1"/>
    <col min="16158" max="16158" width="9.140625" style="68"/>
    <col min="16159" max="16159" width="9.85546875" style="68" bestFit="1" customWidth="1"/>
    <col min="16160" max="16160" width="14.42578125" style="68" bestFit="1" customWidth="1"/>
    <col min="16161" max="16384" width="9.140625" style="68"/>
  </cols>
  <sheetData>
    <row r="1" spans="1:32" ht="47.25" customHeight="1">
      <c r="A1" s="213" t="s">
        <v>236</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row>
    <row r="2" spans="1:32" s="70" customFormat="1" ht="127.5" customHeight="1">
      <c r="A2" s="214" t="s">
        <v>226</v>
      </c>
      <c r="B2" s="215" t="s">
        <v>237</v>
      </c>
      <c r="C2" s="214" t="s">
        <v>238</v>
      </c>
      <c r="D2" s="214" t="s">
        <v>239</v>
      </c>
      <c r="E2" s="214" t="s">
        <v>240</v>
      </c>
      <c r="F2" s="207" t="s">
        <v>241</v>
      </c>
      <c r="G2" s="207"/>
      <c r="H2" s="207"/>
      <c r="I2" s="216" t="s">
        <v>242</v>
      </c>
      <c r="J2" s="217"/>
      <c r="K2" s="217"/>
      <c r="L2" s="217"/>
      <c r="M2" s="217"/>
      <c r="N2" s="217"/>
      <c r="O2" s="217"/>
      <c r="P2" s="217"/>
      <c r="Q2" s="217"/>
      <c r="R2" s="217"/>
      <c r="S2" s="218"/>
      <c r="T2" s="207" t="s">
        <v>243</v>
      </c>
      <c r="U2" s="207"/>
      <c r="V2" s="207" t="s">
        <v>244</v>
      </c>
      <c r="W2" s="207"/>
      <c r="X2" s="69" t="s">
        <v>245</v>
      </c>
      <c r="Y2" s="69" t="s">
        <v>246</v>
      </c>
      <c r="Z2" s="219" t="s">
        <v>247</v>
      </c>
      <c r="AA2" s="216" t="s">
        <v>248</v>
      </c>
      <c r="AB2" s="218"/>
      <c r="AC2" s="221" t="s">
        <v>249</v>
      </c>
      <c r="AD2" s="222"/>
      <c r="AE2" s="207" t="s">
        <v>250</v>
      </c>
      <c r="AF2" s="208"/>
    </row>
    <row r="3" spans="1:32" s="76" customFormat="1" ht="36">
      <c r="A3" s="214"/>
      <c r="B3" s="215"/>
      <c r="C3" s="214"/>
      <c r="D3" s="214"/>
      <c r="E3" s="214"/>
      <c r="F3" s="71" t="s">
        <v>251</v>
      </c>
      <c r="G3" s="72" t="s">
        <v>252</v>
      </c>
      <c r="H3" s="73" t="s">
        <v>253</v>
      </c>
      <c r="I3" s="69" t="s">
        <v>254</v>
      </c>
      <c r="J3" s="69" t="s">
        <v>255</v>
      </c>
      <c r="K3" s="69" t="s">
        <v>256</v>
      </c>
      <c r="L3" s="69" t="s">
        <v>257</v>
      </c>
      <c r="M3" s="69" t="s">
        <v>258</v>
      </c>
      <c r="N3" s="69" t="s">
        <v>259</v>
      </c>
      <c r="O3" s="69" t="s">
        <v>260</v>
      </c>
      <c r="P3" s="69" t="s">
        <v>261</v>
      </c>
      <c r="Q3" s="69" t="s">
        <v>262</v>
      </c>
      <c r="R3" s="69" t="s">
        <v>263</v>
      </c>
      <c r="S3" s="69" t="s">
        <v>264</v>
      </c>
      <c r="T3" s="74" t="s">
        <v>265</v>
      </c>
      <c r="U3" s="74" t="s">
        <v>266</v>
      </c>
      <c r="V3" s="69" t="s">
        <v>251</v>
      </c>
      <c r="W3" s="69" t="s">
        <v>266</v>
      </c>
      <c r="X3" s="75" t="s">
        <v>265</v>
      </c>
      <c r="Y3" s="69" t="s">
        <v>251</v>
      </c>
      <c r="Z3" s="220"/>
      <c r="AA3" s="69" t="s">
        <v>265</v>
      </c>
      <c r="AB3" s="74" t="s">
        <v>266</v>
      </c>
      <c r="AC3" s="69" t="s">
        <v>265</v>
      </c>
      <c r="AD3" s="74" t="s">
        <v>266</v>
      </c>
      <c r="AE3" s="69" t="s">
        <v>265</v>
      </c>
      <c r="AF3" s="74" t="s">
        <v>267</v>
      </c>
    </row>
    <row r="4" spans="1:32" ht="51" customHeight="1">
      <c r="A4" s="77">
        <v>1</v>
      </c>
      <c r="B4" s="78" t="s">
        <v>235</v>
      </c>
      <c r="C4" s="79" t="s">
        <v>268</v>
      </c>
      <c r="D4" s="80" t="s">
        <v>269</v>
      </c>
      <c r="E4" s="81" t="s">
        <v>1</v>
      </c>
      <c r="F4" s="82">
        <v>15000</v>
      </c>
      <c r="G4" s="83">
        <v>140</v>
      </c>
      <c r="H4" s="84">
        <f t="shared" ref="H4:H67" si="0">G4*F4</f>
        <v>2100000</v>
      </c>
      <c r="I4" s="85"/>
      <c r="J4" s="85"/>
      <c r="K4" s="85">
        <v>500</v>
      </c>
      <c r="L4" s="85">
        <v>6000</v>
      </c>
      <c r="M4" s="85"/>
      <c r="N4" s="85"/>
      <c r="O4" s="85">
        <v>700</v>
      </c>
      <c r="P4" s="85"/>
      <c r="Q4" s="85"/>
      <c r="R4" s="85">
        <v>2000</v>
      </c>
      <c r="S4" s="85">
        <f>VLOOKUP(B4,'[1]c Nhiều gửi'!$B$4:$S$157,18,0)</f>
        <v>0</v>
      </c>
      <c r="T4" s="86">
        <f t="shared" ref="T4:T67" si="1">SUM(I4:S4)</f>
        <v>9200</v>
      </c>
      <c r="U4" s="87">
        <f t="shared" ref="U4:U67" si="2">T4*G4</f>
        <v>1288000</v>
      </c>
      <c r="V4" s="88">
        <f t="shared" ref="V4:V67" si="3">F4-T4</f>
        <v>5800</v>
      </c>
      <c r="W4" s="85">
        <f t="shared" ref="W4:W67" si="4">V4*G4</f>
        <v>812000</v>
      </c>
      <c r="X4" s="89">
        <f>VLOOKUP(B4,'[1]c Nhiều gửi'!$B$4:$Y$157,24,0)</f>
        <v>5800</v>
      </c>
      <c r="Y4" s="88">
        <v>100</v>
      </c>
      <c r="Z4" s="90">
        <f>VLOOKUP($B4,'[1]SL in 2024 c Nhiều gửi'!$B$11:$G$190,6,0)</f>
        <v>250</v>
      </c>
      <c r="AA4" s="85">
        <f>VLOOKUP(B4,[1]Sheet4!$B$7:$E$186,4,0)</f>
        <v>6000</v>
      </c>
      <c r="AB4" s="87">
        <f>Z4*AA4</f>
        <v>1500000</v>
      </c>
      <c r="AC4" s="85">
        <f>VLOOKUP($B4,'[1]SL in 2024 c Nhiều gửi'!$B$11:$H$190,5,0)</f>
        <v>0</v>
      </c>
      <c r="AD4" s="87">
        <f t="shared" ref="AD4:AD67" si="5">AC4*Z4</f>
        <v>0</v>
      </c>
      <c r="AE4" s="85">
        <f>AC4*9/12</f>
        <v>0</v>
      </c>
      <c r="AF4" s="85">
        <f>AE4*Z4</f>
        <v>0</v>
      </c>
    </row>
    <row r="5" spans="1:32" ht="44.25" customHeight="1">
      <c r="A5" s="77">
        <v>2</v>
      </c>
      <c r="B5" s="78" t="s">
        <v>270</v>
      </c>
      <c r="C5" s="79" t="s">
        <v>268</v>
      </c>
      <c r="D5" s="80" t="s">
        <v>269</v>
      </c>
      <c r="E5" s="81" t="s">
        <v>1</v>
      </c>
      <c r="F5" s="82">
        <v>300</v>
      </c>
      <c r="G5" s="83">
        <v>1100</v>
      </c>
      <c r="H5" s="84">
        <f t="shared" si="0"/>
        <v>330000</v>
      </c>
      <c r="I5" s="85"/>
      <c r="J5" s="85">
        <v>300</v>
      </c>
      <c r="K5" s="85"/>
      <c r="L5" s="85"/>
      <c r="M5" s="85"/>
      <c r="N5" s="85"/>
      <c r="O5" s="85"/>
      <c r="P5" s="85"/>
      <c r="Q5" s="85"/>
      <c r="R5" s="85"/>
      <c r="S5" s="85">
        <f>VLOOKUP(B5,'[1]c Nhiều gửi'!$B$4:$S$157,18,0)</f>
        <v>0</v>
      </c>
      <c r="T5" s="86">
        <f t="shared" si="1"/>
        <v>300</v>
      </c>
      <c r="U5" s="87">
        <f t="shared" si="2"/>
        <v>330000</v>
      </c>
      <c r="V5" s="88">
        <f t="shared" si="3"/>
        <v>0</v>
      </c>
      <c r="W5" s="85">
        <f t="shared" si="4"/>
        <v>0</v>
      </c>
      <c r="X5" s="89">
        <f>VLOOKUP(B5,'[1]c Nhiều gửi'!$B$4:$Y$157,24,0)</f>
        <v>0</v>
      </c>
      <c r="Y5" s="88"/>
      <c r="Z5" s="90">
        <f>VLOOKUP($B5,'[1]SL in 2024 c Nhiều gửi'!$B$11:$G$190,6,0)</f>
        <v>1300</v>
      </c>
      <c r="AA5" s="85">
        <f>VLOOKUP(B5,[1]Sheet4!$B$7:$E$186,4,0)</f>
        <v>500</v>
      </c>
      <c r="AB5" s="87">
        <f t="shared" ref="AB5:AB68" si="6">Z5*AA5</f>
        <v>650000</v>
      </c>
      <c r="AC5" s="85">
        <f>VLOOKUP($B5,'[1]SL in 2024 c Nhiều gửi'!$B$11:$H$190,5,0)</f>
        <v>500</v>
      </c>
      <c r="AD5" s="87">
        <f t="shared" si="5"/>
        <v>650000</v>
      </c>
      <c r="AE5" s="85">
        <f t="shared" ref="AE5:AE68" si="7">AC5*9/12</f>
        <v>375</v>
      </c>
      <c r="AF5" s="85">
        <f t="shared" ref="AF5:AF68" si="8">AE5*Z5</f>
        <v>487500</v>
      </c>
    </row>
    <row r="6" spans="1:32" ht="33.75" customHeight="1">
      <c r="A6" s="77">
        <v>3</v>
      </c>
      <c r="B6" s="78" t="s">
        <v>271</v>
      </c>
      <c r="C6" s="79" t="s">
        <v>268</v>
      </c>
      <c r="D6" s="80" t="s">
        <v>269</v>
      </c>
      <c r="E6" s="91" t="s">
        <v>1</v>
      </c>
      <c r="F6" s="82">
        <v>10000</v>
      </c>
      <c r="G6" s="83">
        <v>140</v>
      </c>
      <c r="H6" s="84">
        <f t="shared" si="0"/>
        <v>1400000</v>
      </c>
      <c r="I6" s="85">
        <v>1000</v>
      </c>
      <c r="J6" s="85">
        <v>1000</v>
      </c>
      <c r="K6" s="85"/>
      <c r="L6" s="85"/>
      <c r="M6" s="85"/>
      <c r="N6" s="85"/>
      <c r="O6" s="85">
        <v>1000</v>
      </c>
      <c r="P6" s="85"/>
      <c r="Q6" s="85"/>
      <c r="R6" s="85">
        <v>500</v>
      </c>
      <c r="S6" s="85">
        <f>VLOOKUP(B6,'[1]c Nhiều gửi'!$B$4:$S$157,18,0)</f>
        <v>3000</v>
      </c>
      <c r="T6" s="86">
        <f t="shared" si="1"/>
        <v>6500</v>
      </c>
      <c r="U6" s="87">
        <f t="shared" si="2"/>
        <v>910000</v>
      </c>
      <c r="V6" s="88">
        <f t="shared" si="3"/>
        <v>3500</v>
      </c>
      <c r="W6" s="85">
        <f t="shared" si="4"/>
        <v>490000</v>
      </c>
      <c r="X6" s="89">
        <f>VLOOKUP(B6,'[1]c Nhiều gửi'!$B$4:$Y$157,24,0)</f>
        <v>0</v>
      </c>
      <c r="Y6" s="88"/>
      <c r="Z6" s="90">
        <f>VLOOKUP($B6,'[1]SL in 2024 c Nhiều gửi'!$B$11:$G$190,6,0)</f>
        <v>240</v>
      </c>
      <c r="AA6" s="85">
        <f>VLOOKUP(B6,[1]Sheet4!$B$7:$E$186,4,0)</f>
        <v>8000</v>
      </c>
      <c r="AB6" s="87">
        <f t="shared" si="6"/>
        <v>1920000</v>
      </c>
      <c r="AC6" s="85">
        <f>VLOOKUP($B6,'[1]SL in 2024 c Nhiều gửi'!$B$11:$H$190,5,0)</f>
        <v>8000</v>
      </c>
      <c r="AD6" s="87">
        <f t="shared" si="5"/>
        <v>1920000</v>
      </c>
      <c r="AE6" s="85">
        <f t="shared" si="7"/>
        <v>6000</v>
      </c>
      <c r="AF6" s="85">
        <f t="shared" si="8"/>
        <v>1440000</v>
      </c>
    </row>
    <row r="7" spans="1:32" ht="44.25" customHeight="1">
      <c r="A7" s="77">
        <v>4</v>
      </c>
      <c r="B7" s="78" t="s">
        <v>91</v>
      </c>
      <c r="C7" s="79" t="s">
        <v>268</v>
      </c>
      <c r="D7" s="80" t="s">
        <v>272</v>
      </c>
      <c r="E7" s="79" t="s">
        <v>1</v>
      </c>
      <c r="F7" s="82">
        <v>26550</v>
      </c>
      <c r="G7" s="83">
        <v>140</v>
      </c>
      <c r="H7" s="84">
        <f t="shared" si="0"/>
        <v>3717000</v>
      </c>
      <c r="I7" s="85">
        <v>900</v>
      </c>
      <c r="J7" s="85">
        <v>1300</v>
      </c>
      <c r="K7" s="85"/>
      <c r="L7" s="85">
        <v>2200</v>
      </c>
      <c r="M7" s="85">
        <v>800</v>
      </c>
      <c r="N7" s="85">
        <v>800</v>
      </c>
      <c r="O7" s="85">
        <v>500</v>
      </c>
      <c r="P7" s="85"/>
      <c r="Q7" s="85"/>
      <c r="R7" s="85">
        <v>700</v>
      </c>
      <c r="S7" s="85">
        <f>VLOOKUP(B7,'[1]c Nhiều gửi'!$B$4:$S$157,18,0)</f>
        <v>1900</v>
      </c>
      <c r="T7" s="86">
        <f t="shared" si="1"/>
        <v>9100</v>
      </c>
      <c r="U7" s="87">
        <f t="shared" si="2"/>
        <v>1274000</v>
      </c>
      <c r="V7" s="88">
        <f t="shared" si="3"/>
        <v>17450</v>
      </c>
      <c r="W7" s="85">
        <f t="shared" si="4"/>
        <v>2443000</v>
      </c>
      <c r="X7" s="89">
        <f>VLOOKUP(B7,'[1]c Nhiều gửi'!$B$4:$Y$157,24,0)</f>
        <v>17450</v>
      </c>
      <c r="Y7" s="88"/>
      <c r="Z7" s="90">
        <f>VLOOKUP($B7,'[1]SL in 2024 c Nhiều gửi'!$B$11:$G$190,6,0)</f>
        <v>180</v>
      </c>
      <c r="AA7" s="85">
        <f>VLOOKUP(B7,[1]Sheet4!$B$7:$E$186,4,0)</f>
        <v>22850</v>
      </c>
      <c r="AB7" s="87">
        <f t="shared" si="6"/>
        <v>4113000</v>
      </c>
      <c r="AC7" s="85">
        <f>VLOOKUP($B7,'[1]SL in 2024 c Nhiều gửi'!$B$11:$H$190,5,0)</f>
        <v>6000</v>
      </c>
      <c r="AD7" s="87">
        <f t="shared" si="5"/>
        <v>1080000</v>
      </c>
      <c r="AE7" s="85">
        <f t="shared" si="7"/>
        <v>4500</v>
      </c>
      <c r="AF7" s="85">
        <f t="shared" si="8"/>
        <v>810000</v>
      </c>
    </row>
    <row r="8" spans="1:32" ht="42.75" customHeight="1">
      <c r="A8" s="77">
        <v>5</v>
      </c>
      <c r="B8" s="78" t="s">
        <v>84</v>
      </c>
      <c r="C8" s="79" t="s">
        <v>268</v>
      </c>
      <c r="D8" s="80" t="s">
        <v>272</v>
      </c>
      <c r="E8" s="79" t="s">
        <v>1</v>
      </c>
      <c r="F8" s="82">
        <v>400</v>
      </c>
      <c r="G8" s="83">
        <v>1100</v>
      </c>
      <c r="H8" s="84">
        <f t="shared" si="0"/>
        <v>440000</v>
      </c>
      <c r="I8" s="85"/>
      <c r="J8" s="85"/>
      <c r="K8" s="85"/>
      <c r="L8" s="85"/>
      <c r="M8" s="85"/>
      <c r="N8" s="85">
        <v>400</v>
      </c>
      <c r="O8" s="85"/>
      <c r="P8" s="85"/>
      <c r="Q8" s="85"/>
      <c r="R8" s="85"/>
      <c r="S8" s="85">
        <f>VLOOKUP(B8,'[1]c Nhiều gửi'!$B$4:$S$157,18,0)</f>
        <v>0</v>
      </c>
      <c r="T8" s="86">
        <f t="shared" si="1"/>
        <v>400</v>
      </c>
      <c r="U8" s="87">
        <f t="shared" si="2"/>
        <v>440000</v>
      </c>
      <c r="V8" s="88">
        <f t="shared" si="3"/>
        <v>0</v>
      </c>
      <c r="W8" s="85">
        <f t="shared" si="4"/>
        <v>0</v>
      </c>
      <c r="X8" s="89">
        <f>VLOOKUP(B8,'[1]c Nhiều gửi'!$B$4:$Y$157,24,0)</f>
        <v>0</v>
      </c>
      <c r="Y8" s="88"/>
      <c r="Z8" s="90">
        <f>VLOOKUP($B8,'[1]SL in 2024 c Nhiều gửi'!$B$11:$G$190,6,0)</f>
        <v>1300</v>
      </c>
      <c r="AA8" s="85">
        <f>VLOOKUP(B8,[1]Sheet4!$B$7:$E$186,4,0)</f>
        <v>432</v>
      </c>
      <c r="AB8" s="87">
        <f t="shared" si="6"/>
        <v>561600</v>
      </c>
      <c r="AC8" s="85">
        <f>VLOOKUP($B8,'[1]SL in 2024 c Nhiều gửi'!$B$11:$H$190,5,0)</f>
        <v>432</v>
      </c>
      <c r="AD8" s="87">
        <f t="shared" si="5"/>
        <v>561600</v>
      </c>
      <c r="AE8" s="85">
        <f t="shared" si="7"/>
        <v>324</v>
      </c>
      <c r="AF8" s="85">
        <f t="shared" si="8"/>
        <v>421200</v>
      </c>
    </row>
    <row r="9" spans="1:32" ht="39" customHeight="1">
      <c r="A9" s="77">
        <v>6</v>
      </c>
      <c r="B9" s="78" t="s">
        <v>0</v>
      </c>
      <c r="C9" s="79" t="s">
        <v>268</v>
      </c>
      <c r="D9" s="80" t="s">
        <v>269</v>
      </c>
      <c r="E9" s="91" t="s">
        <v>1</v>
      </c>
      <c r="F9" s="82">
        <v>13500</v>
      </c>
      <c r="G9" s="83">
        <v>140</v>
      </c>
      <c r="H9" s="84">
        <f t="shared" si="0"/>
        <v>1890000</v>
      </c>
      <c r="I9" s="85"/>
      <c r="J9" s="85">
        <v>600</v>
      </c>
      <c r="K9" s="85">
        <v>3500</v>
      </c>
      <c r="L9" s="85">
        <v>6200</v>
      </c>
      <c r="M9" s="85"/>
      <c r="N9" s="85"/>
      <c r="O9" s="85"/>
      <c r="P9" s="85"/>
      <c r="Q9" s="85"/>
      <c r="R9" s="85">
        <v>1000</v>
      </c>
      <c r="S9" s="85">
        <f>VLOOKUP(B9,'[1]c Nhiều gửi'!$B$4:$S$157,18,0)</f>
        <v>2200</v>
      </c>
      <c r="T9" s="86">
        <f t="shared" si="1"/>
        <v>13500</v>
      </c>
      <c r="U9" s="87">
        <f t="shared" si="2"/>
        <v>1890000</v>
      </c>
      <c r="V9" s="88">
        <f t="shared" si="3"/>
        <v>0</v>
      </c>
      <c r="W9" s="85">
        <f t="shared" si="4"/>
        <v>0</v>
      </c>
      <c r="X9" s="89">
        <f>VLOOKUP(B9,'[1]c Nhiều gửi'!$B$4:$Y$157,24,0)</f>
        <v>0</v>
      </c>
      <c r="Y9" s="88"/>
      <c r="Z9" s="90">
        <f>VLOOKUP($B9,'[1]SL in 2024 c Nhiều gửi'!$B$11:$G$190,6,0)</f>
        <v>180</v>
      </c>
      <c r="AA9" s="85">
        <f>VLOOKUP(B9,[1]Sheet4!$B$7:$E$186,4,0)</f>
        <v>18800</v>
      </c>
      <c r="AB9" s="87">
        <f t="shared" si="6"/>
        <v>3384000</v>
      </c>
      <c r="AC9" s="85">
        <f>VLOOKUP($B9,'[1]SL in 2024 c Nhiều gửi'!$B$11:$H$190,5,0)</f>
        <v>18800</v>
      </c>
      <c r="AD9" s="87">
        <f t="shared" si="5"/>
        <v>3384000</v>
      </c>
      <c r="AE9" s="85">
        <f t="shared" si="7"/>
        <v>14100</v>
      </c>
      <c r="AF9" s="85">
        <f t="shared" si="8"/>
        <v>2538000</v>
      </c>
    </row>
    <row r="10" spans="1:32" ht="36" customHeight="1">
      <c r="A10" s="77">
        <v>7</v>
      </c>
      <c r="B10" s="78" t="s">
        <v>273</v>
      </c>
      <c r="C10" s="79" t="s">
        <v>268</v>
      </c>
      <c r="D10" s="80" t="s">
        <v>269</v>
      </c>
      <c r="E10" s="79" t="s">
        <v>1</v>
      </c>
      <c r="F10" s="82">
        <v>10000</v>
      </c>
      <c r="G10" s="83">
        <v>140</v>
      </c>
      <c r="H10" s="84">
        <f t="shared" si="0"/>
        <v>1400000</v>
      </c>
      <c r="I10" s="85">
        <v>1000</v>
      </c>
      <c r="J10" s="85">
        <v>1000</v>
      </c>
      <c r="K10" s="85">
        <v>1000</v>
      </c>
      <c r="L10" s="85">
        <v>1000</v>
      </c>
      <c r="M10" s="85"/>
      <c r="N10" s="85"/>
      <c r="O10" s="85">
        <v>1000</v>
      </c>
      <c r="P10" s="85">
        <v>1000</v>
      </c>
      <c r="Q10" s="85"/>
      <c r="R10" s="85">
        <v>1000</v>
      </c>
      <c r="S10" s="85">
        <f>VLOOKUP(B10,'[1]c Nhiều gửi'!$B$4:$S$157,18,0)</f>
        <v>3000</v>
      </c>
      <c r="T10" s="86">
        <f t="shared" si="1"/>
        <v>10000</v>
      </c>
      <c r="U10" s="87">
        <f t="shared" si="2"/>
        <v>1400000</v>
      </c>
      <c r="V10" s="88">
        <f t="shared" si="3"/>
        <v>0</v>
      </c>
      <c r="W10" s="85">
        <f t="shared" si="4"/>
        <v>0</v>
      </c>
      <c r="X10" s="89">
        <f>VLOOKUP(B10,'[1]c Nhiều gửi'!$B$4:$Y$157,24,0)</f>
        <v>0</v>
      </c>
      <c r="Y10" s="88"/>
      <c r="Z10" s="90"/>
      <c r="AA10" s="85"/>
      <c r="AB10" s="87">
        <f t="shared" si="6"/>
        <v>0</v>
      </c>
      <c r="AC10" s="85"/>
      <c r="AD10" s="87">
        <f t="shared" si="5"/>
        <v>0</v>
      </c>
      <c r="AE10" s="85">
        <f t="shared" si="7"/>
        <v>0</v>
      </c>
      <c r="AF10" s="85">
        <f t="shared" si="8"/>
        <v>0</v>
      </c>
    </row>
    <row r="11" spans="1:32" ht="33" customHeight="1">
      <c r="A11" s="77">
        <v>8</v>
      </c>
      <c r="B11" s="78" t="s">
        <v>95</v>
      </c>
      <c r="C11" s="79" t="s">
        <v>268</v>
      </c>
      <c r="D11" s="80" t="s">
        <v>269</v>
      </c>
      <c r="E11" s="79" t="s">
        <v>1</v>
      </c>
      <c r="F11" s="82">
        <v>10000</v>
      </c>
      <c r="G11" s="83">
        <v>140</v>
      </c>
      <c r="H11" s="84">
        <f t="shared" si="0"/>
        <v>1400000</v>
      </c>
      <c r="I11" s="85"/>
      <c r="J11" s="85"/>
      <c r="K11" s="85"/>
      <c r="L11" s="85"/>
      <c r="M11" s="85"/>
      <c r="N11" s="85"/>
      <c r="O11" s="85"/>
      <c r="P11" s="85"/>
      <c r="Q11" s="85"/>
      <c r="R11" s="85"/>
      <c r="S11" s="85">
        <f>VLOOKUP(B11,'[1]c Nhiều gửi'!$B$4:$S$157,18,0)</f>
        <v>0</v>
      </c>
      <c r="T11" s="86">
        <f t="shared" si="1"/>
        <v>0</v>
      </c>
      <c r="U11" s="87">
        <f t="shared" si="2"/>
        <v>0</v>
      </c>
      <c r="V11" s="88">
        <f t="shared" si="3"/>
        <v>10000</v>
      </c>
      <c r="W11" s="85">
        <f t="shared" si="4"/>
        <v>1400000</v>
      </c>
      <c r="X11" s="89">
        <f>VLOOKUP(B11,'[1]c Nhiều gửi'!$B$4:$Y$157,24,0)</f>
        <v>10000</v>
      </c>
      <c r="Y11" s="88"/>
      <c r="Z11" s="90">
        <f>VLOOKUP($B11,'[1]SL in 2024 c Nhiều gửi'!$B$11:$G$190,6,0)</f>
        <v>710</v>
      </c>
      <c r="AA11" s="85">
        <f>VLOOKUP(B11,[1]Sheet4!$B$7:$E$186,4,0)</f>
        <v>1000</v>
      </c>
      <c r="AB11" s="87">
        <f t="shared" si="6"/>
        <v>710000</v>
      </c>
      <c r="AC11" s="85">
        <f>VLOOKUP($B11,'[1]SL in 2024 c Nhiều gửi'!$B$11:$H$190,5,0)</f>
        <v>0</v>
      </c>
      <c r="AD11" s="87">
        <f t="shared" si="5"/>
        <v>0</v>
      </c>
      <c r="AE11" s="85">
        <f t="shared" si="7"/>
        <v>0</v>
      </c>
      <c r="AF11" s="85">
        <f t="shared" si="8"/>
        <v>0</v>
      </c>
    </row>
    <row r="12" spans="1:32" ht="41.25" customHeight="1">
      <c r="A12" s="77">
        <v>9</v>
      </c>
      <c r="B12" s="78" t="s">
        <v>274</v>
      </c>
      <c r="C12" s="79" t="s">
        <v>268</v>
      </c>
      <c r="D12" s="80" t="s">
        <v>272</v>
      </c>
      <c r="E12" s="79" t="s">
        <v>1</v>
      </c>
      <c r="F12" s="82">
        <v>3000</v>
      </c>
      <c r="G12" s="83">
        <v>400</v>
      </c>
      <c r="H12" s="84">
        <f t="shared" si="0"/>
        <v>1200000</v>
      </c>
      <c r="I12" s="85"/>
      <c r="J12" s="85"/>
      <c r="K12" s="85"/>
      <c r="L12" s="85"/>
      <c r="M12" s="85">
        <v>400</v>
      </c>
      <c r="N12" s="85"/>
      <c r="O12" s="85"/>
      <c r="P12" s="85"/>
      <c r="Q12" s="85"/>
      <c r="R12" s="85"/>
      <c r="S12" s="85">
        <f>VLOOKUP(B12,'[1]c Nhiều gửi'!$B$4:$S$157,18,0)</f>
        <v>0</v>
      </c>
      <c r="T12" s="86">
        <f t="shared" si="1"/>
        <v>400</v>
      </c>
      <c r="U12" s="87">
        <f t="shared" si="2"/>
        <v>160000</v>
      </c>
      <c r="V12" s="88">
        <f t="shared" si="3"/>
        <v>2600</v>
      </c>
      <c r="W12" s="85">
        <f t="shared" si="4"/>
        <v>1040000</v>
      </c>
      <c r="X12" s="89">
        <f>VLOOKUP(B12,'[1]c Nhiều gửi'!$B$4:$Y$157,24,0)</f>
        <v>0</v>
      </c>
      <c r="Y12" s="88"/>
      <c r="Z12" s="90">
        <f>VLOOKUP($B12,'[1]SL in 2024 c Nhiều gửi'!$B$11:$G$190,6,0)</f>
        <v>470</v>
      </c>
      <c r="AA12" s="85">
        <f>VLOOKUP(B12,[1]Sheet4!$B$7:$E$186,4,0)</f>
        <v>2000</v>
      </c>
      <c r="AB12" s="87">
        <f t="shared" si="6"/>
        <v>940000</v>
      </c>
      <c r="AC12" s="85">
        <f>VLOOKUP($B12,'[1]SL in 2024 c Nhiều gửi'!$B$11:$H$190,5,0)</f>
        <v>2000</v>
      </c>
      <c r="AD12" s="87">
        <f t="shared" si="5"/>
        <v>940000</v>
      </c>
      <c r="AE12" s="85">
        <f t="shared" si="7"/>
        <v>1500</v>
      </c>
      <c r="AF12" s="85">
        <f t="shared" si="8"/>
        <v>705000</v>
      </c>
    </row>
    <row r="13" spans="1:32" ht="42" customHeight="1">
      <c r="A13" s="77">
        <v>10</v>
      </c>
      <c r="B13" s="78" t="s">
        <v>161</v>
      </c>
      <c r="C13" s="79" t="s">
        <v>51</v>
      </c>
      <c r="D13" s="80" t="s">
        <v>272</v>
      </c>
      <c r="E13" s="79" t="s">
        <v>1</v>
      </c>
      <c r="F13" s="82">
        <v>22000</v>
      </c>
      <c r="G13" s="83">
        <v>100</v>
      </c>
      <c r="H13" s="84">
        <f t="shared" si="0"/>
        <v>2200000</v>
      </c>
      <c r="I13" s="85"/>
      <c r="J13" s="85"/>
      <c r="K13" s="85">
        <v>10000</v>
      </c>
      <c r="L13" s="85"/>
      <c r="M13" s="85"/>
      <c r="N13" s="85"/>
      <c r="O13" s="85"/>
      <c r="P13" s="85"/>
      <c r="Q13" s="85"/>
      <c r="R13" s="85"/>
      <c r="S13" s="85">
        <f>VLOOKUP(B13,'[1]c Nhiều gửi'!$B$4:$S$157,18,0)</f>
        <v>4000</v>
      </c>
      <c r="T13" s="86">
        <f t="shared" si="1"/>
        <v>14000</v>
      </c>
      <c r="U13" s="87">
        <f t="shared" si="2"/>
        <v>1400000</v>
      </c>
      <c r="V13" s="88">
        <f t="shared" si="3"/>
        <v>8000</v>
      </c>
      <c r="W13" s="85">
        <f t="shared" si="4"/>
        <v>800000</v>
      </c>
      <c r="X13" s="89">
        <f>VLOOKUP(B13,'[1]c Nhiều gửi'!$B$4:$Y$157,24,0)</f>
        <v>8000</v>
      </c>
      <c r="Y13" s="88"/>
      <c r="Z13" s="90">
        <f>VLOOKUP($B13,'[1]SL in 2024 c Nhiều gửi'!$B$11:$G$190,6,0)</f>
        <v>120</v>
      </c>
      <c r="AA13" s="85">
        <f>VLOOKUP(B13,[1]Sheet4!$B$7:$E$186,4,0)</f>
        <v>20000</v>
      </c>
      <c r="AB13" s="87">
        <f t="shared" si="6"/>
        <v>2400000</v>
      </c>
      <c r="AC13" s="85">
        <f>VLOOKUP($B13,'[1]SL in 2024 c Nhiều gửi'!$B$11:$H$190,5,0)</f>
        <v>10000</v>
      </c>
      <c r="AD13" s="87">
        <f t="shared" si="5"/>
        <v>1200000</v>
      </c>
      <c r="AE13" s="85">
        <f t="shared" si="7"/>
        <v>7500</v>
      </c>
      <c r="AF13" s="85">
        <f t="shared" si="8"/>
        <v>900000</v>
      </c>
    </row>
    <row r="14" spans="1:32" ht="36.75" customHeight="1">
      <c r="A14" s="77">
        <v>11</v>
      </c>
      <c r="B14" s="78" t="s">
        <v>2</v>
      </c>
      <c r="C14" s="91" t="s">
        <v>51</v>
      </c>
      <c r="D14" s="80" t="s">
        <v>269</v>
      </c>
      <c r="E14" s="91" t="s">
        <v>1</v>
      </c>
      <c r="F14" s="82">
        <v>37000</v>
      </c>
      <c r="G14" s="83">
        <v>95</v>
      </c>
      <c r="H14" s="84">
        <f t="shared" si="0"/>
        <v>3515000</v>
      </c>
      <c r="I14" s="85"/>
      <c r="J14" s="85">
        <v>1000</v>
      </c>
      <c r="K14" s="85">
        <v>10500</v>
      </c>
      <c r="L14" s="85">
        <v>2500</v>
      </c>
      <c r="M14" s="85"/>
      <c r="N14" s="85">
        <v>500</v>
      </c>
      <c r="O14" s="85">
        <v>1200</v>
      </c>
      <c r="P14" s="85"/>
      <c r="Q14" s="85">
        <v>500</v>
      </c>
      <c r="R14" s="85">
        <v>500</v>
      </c>
      <c r="S14" s="85">
        <f>VLOOKUP(B14,'[1]c Nhiều gửi'!$B$4:$S$157,18,0)</f>
        <v>5000</v>
      </c>
      <c r="T14" s="86">
        <f t="shared" si="1"/>
        <v>21700</v>
      </c>
      <c r="U14" s="87">
        <f t="shared" si="2"/>
        <v>2061500</v>
      </c>
      <c r="V14" s="88">
        <f t="shared" si="3"/>
        <v>15300</v>
      </c>
      <c r="W14" s="85">
        <f t="shared" si="4"/>
        <v>1453500</v>
      </c>
      <c r="X14" s="89">
        <f>VLOOKUP(B14,'[1]c Nhiều gửi'!$B$4:$Y$157,24,0)</f>
        <v>15300</v>
      </c>
      <c r="Y14" s="88"/>
      <c r="Z14" s="90">
        <f>VLOOKUP($B14,'[1]SL in 2024 c Nhiều gửi'!$B$11:$G$190,6,0)</f>
        <v>110</v>
      </c>
      <c r="AA14" s="85">
        <f>VLOOKUP(B14,[1]Sheet4!$B$7:$E$186,4,0)</f>
        <v>41500</v>
      </c>
      <c r="AB14" s="87">
        <f t="shared" si="6"/>
        <v>4565000</v>
      </c>
      <c r="AC14" s="85">
        <f>VLOOKUP($B14,'[1]SL in 2024 c Nhiều gửi'!$B$11:$H$190,5,0)</f>
        <v>20000</v>
      </c>
      <c r="AD14" s="87">
        <f t="shared" si="5"/>
        <v>2200000</v>
      </c>
      <c r="AE14" s="85">
        <f t="shared" si="7"/>
        <v>15000</v>
      </c>
      <c r="AF14" s="85">
        <f t="shared" si="8"/>
        <v>1650000</v>
      </c>
    </row>
    <row r="15" spans="1:32" ht="35.25" customHeight="1">
      <c r="A15" s="77">
        <v>12</v>
      </c>
      <c r="B15" s="78" t="s">
        <v>171</v>
      </c>
      <c r="C15" s="79" t="s">
        <v>268</v>
      </c>
      <c r="D15" s="80" t="s">
        <v>269</v>
      </c>
      <c r="E15" s="79" t="s">
        <v>1</v>
      </c>
      <c r="F15" s="82">
        <v>250</v>
      </c>
      <c r="G15" s="83">
        <v>1100</v>
      </c>
      <c r="H15" s="84">
        <f t="shared" si="0"/>
        <v>275000</v>
      </c>
      <c r="I15" s="85"/>
      <c r="J15" s="85">
        <v>100</v>
      </c>
      <c r="K15" s="85"/>
      <c r="L15" s="85">
        <v>100</v>
      </c>
      <c r="M15" s="85"/>
      <c r="N15" s="85"/>
      <c r="O15" s="85">
        <v>50</v>
      </c>
      <c r="P15" s="85"/>
      <c r="Q15" s="85"/>
      <c r="R15" s="85"/>
      <c r="S15" s="85">
        <f>VLOOKUP(B15,'[1]c Nhiều gửi'!$B$4:$S$157,18,0)</f>
        <v>0</v>
      </c>
      <c r="T15" s="86">
        <f t="shared" si="1"/>
        <v>250</v>
      </c>
      <c r="U15" s="87">
        <f t="shared" si="2"/>
        <v>275000</v>
      </c>
      <c r="V15" s="88">
        <f t="shared" si="3"/>
        <v>0</v>
      </c>
      <c r="W15" s="85">
        <f t="shared" si="4"/>
        <v>0</v>
      </c>
      <c r="X15" s="89">
        <f>VLOOKUP(B15,'[1]c Nhiều gửi'!$B$4:$Y$157,24,0)</f>
        <v>0</v>
      </c>
      <c r="Y15" s="88"/>
      <c r="Z15" s="90">
        <f>VLOOKUP($B15,'[1]SL in 2024 c Nhiều gửi'!$B$11:$G$190,6,0)</f>
        <v>1300</v>
      </c>
      <c r="AA15" s="85">
        <f>VLOOKUP(B15,[1]Sheet4!$B$7:$E$186,4,0)</f>
        <v>350</v>
      </c>
      <c r="AB15" s="87">
        <f t="shared" si="6"/>
        <v>455000</v>
      </c>
      <c r="AC15" s="85">
        <f>VLOOKUP($B15,'[1]SL in 2024 c Nhiều gửi'!$B$11:$H$190,5,0)</f>
        <v>350</v>
      </c>
      <c r="AD15" s="87">
        <f t="shared" si="5"/>
        <v>455000</v>
      </c>
      <c r="AE15" s="85">
        <f t="shared" si="7"/>
        <v>262.5</v>
      </c>
      <c r="AF15" s="85">
        <f t="shared" si="8"/>
        <v>341250</v>
      </c>
    </row>
    <row r="16" spans="1:32" ht="36" customHeight="1">
      <c r="A16" s="77">
        <v>13</v>
      </c>
      <c r="B16" s="78" t="s">
        <v>275</v>
      </c>
      <c r="C16" s="79" t="s">
        <v>268</v>
      </c>
      <c r="D16" s="80" t="s">
        <v>272</v>
      </c>
      <c r="E16" s="79" t="s">
        <v>1</v>
      </c>
      <c r="F16" s="82">
        <v>63400</v>
      </c>
      <c r="G16" s="83">
        <v>140</v>
      </c>
      <c r="H16" s="84">
        <f t="shared" si="0"/>
        <v>8876000</v>
      </c>
      <c r="I16" s="85">
        <v>4900</v>
      </c>
      <c r="J16" s="85">
        <v>4600</v>
      </c>
      <c r="K16" s="85"/>
      <c r="L16" s="85">
        <v>10000</v>
      </c>
      <c r="M16" s="85">
        <v>1500</v>
      </c>
      <c r="N16" s="85">
        <v>2900</v>
      </c>
      <c r="O16" s="85">
        <v>3500</v>
      </c>
      <c r="P16" s="85">
        <v>2200</v>
      </c>
      <c r="Q16" s="85">
        <v>3700</v>
      </c>
      <c r="R16" s="85">
        <v>3700</v>
      </c>
      <c r="S16" s="85">
        <f>VLOOKUP(B16,'[1]c Nhiều gửi'!$B$4:$S$157,18,0)</f>
        <v>18900</v>
      </c>
      <c r="T16" s="86">
        <f t="shared" si="1"/>
        <v>55900</v>
      </c>
      <c r="U16" s="87">
        <f t="shared" si="2"/>
        <v>7826000</v>
      </c>
      <c r="V16" s="88">
        <f t="shared" si="3"/>
        <v>7500</v>
      </c>
      <c r="W16" s="85">
        <f t="shared" si="4"/>
        <v>1050000</v>
      </c>
      <c r="X16" s="89">
        <f>VLOOKUP(B16,'[1]c Nhiều gửi'!$B$4:$Y$157,24,0)</f>
        <v>0</v>
      </c>
      <c r="Y16" s="88"/>
      <c r="Z16" s="90">
        <f>VLOOKUP($B16,'[1]SL in 2024 c Nhiều gửi'!$B$11:$G$190,6,0)</f>
        <v>180</v>
      </c>
      <c r="AA16" s="85">
        <f>VLOOKUP(B16,[1]Sheet4!$B$7:$E$186,4,0)</f>
        <v>64300</v>
      </c>
      <c r="AB16" s="87">
        <f t="shared" si="6"/>
        <v>11574000</v>
      </c>
      <c r="AC16" s="85">
        <f>VLOOKUP($B16,'[1]SL in 2024 c Nhiều gửi'!$B$11:$H$190,5,0)</f>
        <v>64300</v>
      </c>
      <c r="AD16" s="87">
        <f t="shared" si="5"/>
        <v>11574000</v>
      </c>
      <c r="AE16" s="85">
        <f t="shared" si="7"/>
        <v>48225</v>
      </c>
      <c r="AF16" s="85">
        <f t="shared" si="8"/>
        <v>8680500</v>
      </c>
    </row>
    <row r="17" spans="1:32" ht="55.5" customHeight="1">
      <c r="A17" s="77">
        <v>14</v>
      </c>
      <c r="B17" s="78" t="s">
        <v>276</v>
      </c>
      <c r="C17" s="79" t="s">
        <v>268</v>
      </c>
      <c r="D17" s="80" t="s">
        <v>272</v>
      </c>
      <c r="E17" s="79" t="s">
        <v>1</v>
      </c>
      <c r="F17" s="82">
        <v>5000</v>
      </c>
      <c r="G17" s="83">
        <v>230</v>
      </c>
      <c r="H17" s="84">
        <f t="shared" si="0"/>
        <v>1150000</v>
      </c>
      <c r="I17" s="85"/>
      <c r="J17" s="85">
        <v>500</v>
      </c>
      <c r="K17" s="85"/>
      <c r="L17" s="85"/>
      <c r="M17" s="85"/>
      <c r="N17" s="85"/>
      <c r="O17" s="85"/>
      <c r="P17" s="85"/>
      <c r="Q17" s="85"/>
      <c r="R17" s="85"/>
      <c r="S17" s="85">
        <f>VLOOKUP(B17,'[1]c Nhiều gửi'!$B$4:$S$157,18,0)</f>
        <v>0</v>
      </c>
      <c r="T17" s="86">
        <f t="shared" si="1"/>
        <v>500</v>
      </c>
      <c r="U17" s="87">
        <f t="shared" si="2"/>
        <v>115000</v>
      </c>
      <c r="V17" s="88">
        <f t="shared" si="3"/>
        <v>4500</v>
      </c>
      <c r="W17" s="85">
        <f t="shared" si="4"/>
        <v>1035000</v>
      </c>
      <c r="X17" s="89">
        <f>VLOOKUP(B17,'[1]c Nhiều gửi'!$B$4:$Y$157,24,0)</f>
        <v>0</v>
      </c>
      <c r="Y17" s="88"/>
      <c r="Z17" s="90">
        <f>VLOOKUP($B17,'[1]SL in 2024 c Nhiều gửi'!$B$11:$G$190,6,0)</f>
        <v>270</v>
      </c>
      <c r="AA17" s="85">
        <f>VLOOKUP(B17,[1]Sheet4!$B$7:$E$186,4,0)</f>
        <v>5000</v>
      </c>
      <c r="AB17" s="87">
        <f t="shared" si="6"/>
        <v>1350000</v>
      </c>
      <c r="AC17" s="85">
        <f>VLOOKUP($B17,'[1]SL in 2024 c Nhiều gửi'!$B$11:$H$190,5,0)</f>
        <v>5000</v>
      </c>
      <c r="AD17" s="87">
        <f t="shared" si="5"/>
        <v>1350000</v>
      </c>
      <c r="AE17" s="85">
        <f t="shared" si="7"/>
        <v>3750</v>
      </c>
      <c r="AF17" s="85">
        <f t="shared" si="8"/>
        <v>1012500</v>
      </c>
    </row>
    <row r="18" spans="1:32" ht="39" customHeight="1">
      <c r="A18" s="77">
        <v>15</v>
      </c>
      <c r="B18" s="78" t="s">
        <v>90</v>
      </c>
      <c r="C18" s="79" t="s">
        <v>268</v>
      </c>
      <c r="D18" s="80" t="s">
        <v>272</v>
      </c>
      <c r="E18" s="79" t="s">
        <v>1</v>
      </c>
      <c r="F18" s="82">
        <v>6000</v>
      </c>
      <c r="G18" s="83">
        <v>210</v>
      </c>
      <c r="H18" s="84">
        <f t="shared" si="0"/>
        <v>1260000</v>
      </c>
      <c r="I18" s="85"/>
      <c r="J18" s="85"/>
      <c r="K18" s="85"/>
      <c r="L18" s="85"/>
      <c r="M18" s="85"/>
      <c r="N18" s="85"/>
      <c r="O18" s="85"/>
      <c r="P18" s="85"/>
      <c r="Q18" s="85"/>
      <c r="R18" s="85"/>
      <c r="S18" s="85">
        <f>VLOOKUP(B18,'[1]c Nhiều gửi'!$B$4:$S$157,18,0)</f>
        <v>0</v>
      </c>
      <c r="T18" s="86">
        <f t="shared" si="1"/>
        <v>0</v>
      </c>
      <c r="U18" s="87">
        <f t="shared" si="2"/>
        <v>0</v>
      </c>
      <c r="V18" s="88">
        <f t="shared" si="3"/>
        <v>6000</v>
      </c>
      <c r="W18" s="85">
        <f t="shared" si="4"/>
        <v>1260000</v>
      </c>
      <c r="X18" s="89">
        <f>VLOOKUP(B18,'[1]c Nhiều gửi'!$B$4:$Y$157,24,0)</f>
        <v>1000</v>
      </c>
      <c r="Y18" s="88"/>
      <c r="Z18" s="90">
        <f>VLOOKUP($B18,'[1]SL in 2024 c Nhiều gửi'!$B$11:$G$190,6,0)</f>
        <v>250</v>
      </c>
      <c r="AA18" s="85">
        <f>VLOOKUP(B18,[1]Sheet4!$B$7:$E$186,4,0)</f>
        <v>6000</v>
      </c>
      <c r="AB18" s="87">
        <f t="shared" si="6"/>
        <v>1500000</v>
      </c>
      <c r="AC18" s="85">
        <f>VLOOKUP($B18,'[1]SL in 2024 c Nhiều gửi'!$B$11:$H$190,5,0)</f>
        <v>0</v>
      </c>
      <c r="AD18" s="87">
        <f t="shared" si="5"/>
        <v>0</v>
      </c>
      <c r="AE18" s="85">
        <f t="shared" si="7"/>
        <v>0</v>
      </c>
      <c r="AF18" s="85">
        <f t="shared" si="8"/>
        <v>0</v>
      </c>
    </row>
    <row r="19" spans="1:32" ht="35.25" customHeight="1">
      <c r="A19" s="77">
        <v>16</v>
      </c>
      <c r="B19" s="78" t="s">
        <v>4</v>
      </c>
      <c r="C19" s="79" t="s">
        <v>52</v>
      </c>
      <c r="D19" s="80" t="s">
        <v>272</v>
      </c>
      <c r="E19" s="81" t="s">
        <v>1</v>
      </c>
      <c r="F19" s="82">
        <v>3000</v>
      </c>
      <c r="G19" s="83">
        <v>600</v>
      </c>
      <c r="H19" s="84">
        <f t="shared" si="0"/>
        <v>1800000</v>
      </c>
      <c r="I19" s="85"/>
      <c r="J19" s="85">
        <v>700</v>
      </c>
      <c r="K19" s="85"/>
      <c r="L19" s="85">
        <v>700</v>
      </c>
      <c r="M19" s="85"/>
      <c r="N19" s="85"/>
      <c r="O19" s="85"/>
      <c r="P19" s="85">
        <v>1000</v>
      </c>
      <c r="Q19" s="85"/>
      <c r="R19" s="85"/>
      <c r="S19" s="85">
        <f>VLOOKUP(B19,'[1]c Nhiều gửi'!$B$4:$S$157,18,0)</f>
        <v>500</v>
      </c>
      <c r="T19" s="86">
        <f t="shared" si="1"/>
        <v>2900</v>
      </c>
      <c r="U19" s="87">
        <f t="shared" si="2"/>
        <v>1740000</v>
      </c>
      <c r="V19" s="88">
        <f t="shared" si="3"/>
        <v>100</v>
      </c>
      <c r="W19" s="85">
        <f t="shared" si="4"/>
        <v>60000</v>
      </c>
      <c r="X19" s="89">
        <f>VLOOKUP(B19,'[1]c Nhiều gửi'!$B$4:$Y$157,24,0)</f>
        <v>0</v>
      </c>
      <c r="Y19" s="88">
        <v>200</v>
      </c>
      <c r="Z19" s="90">
        <f>VLOOKUP($B19,'[1]SL in 2024 c Nhiều gửi'!$B$11:$G$190,6,0)</f>
        <v>710</v>
      </c>
      <c r="AA19" s="85">
        <f>VLOOKUP(B19,[1]Sheet4!$B$7:$E$186,4,0)</f>
        <v>3500</v>
      </c>
      <c r="AB19" s="87">
        <f t="shared" si="6"/>
        <v>2485000</v>
      </c>
      <c r="AC19" s="85">
        <f>VLOOKUP($B19,'[1]SL in 2024 c Nhiều gửi'!$B$11:$H$190,5,0)</f>
        <v>3500</v>
      </c>
      <c r="AD19" s="87">
        <f t="shared" si="5"/>
        <v>2485000</v>
      </c>
      <c r="AE19" s="85">
        <f t="shared" si="7"/>
        <v>2625</v>
      </c>
      <c r="AF19" s="85">
        <f t="shared" si="8"/>
        <v>1863750</v>
      </c>
    </row>
    <row r="20" spans="1:32" ht="35.25" customHeight="1">
      <c r="A20" s="77">
        <v>17</v>
      </c>
      <c r="B20" s="78" t="s">
        <v>277</v>
      </c>
      <c r="C20" s="79" t="s">
        <v>52</v>
      </c>
      <c r="D20" s="80" t="s">
        <v>272</v>
      </c>
      <c r="E20" s="81" t="s">
        <v>1</v>
      </c>
      <c r="F20" s="82">
        <v>300</v>
      </c>
      <c r="G20" s="83">
        <v>1500</v>
      </c>
      <c r="H20" s="84">
        <f t="shared" si="0"/>
        <v>450000</v>
      </c>
      <c r="I20" s="85"/>
      <c r="J20" s="85"/>
      <c r="K20" s="85"/>
      <c r="L20" s="85"/>
      <c r="M20" s="85"/>
      <c r="N20" s="85"/>
      <c r="O20" s="85"/>
      <c r="P20" s="85"/>
      <c r="Q20" s="85"/>
      <c r="R20" s="85"/>
      <c r="S20" s="85">
        <f>VLOOKUP(B20,'[1]c Nhiều gửi'!$B$4:$S$157,18,0)</f>
        <v>0</v>
      </c>
      <c r="T20" s="86">
        <f t="shared" si="1"/>
        <v>0</v>
      </c>
      <c r="U20" s="87">
        <f t="shared" si="2"/>
        <v>0</v>
      </c>
      <c r="V20" s="88">
        <f t="shared" si="3"/>
        <v>300</v>
      </c>
      <c r="W20" s="85">
        <f t="shared" si="4"/>
        <v>450000</v>
      </c>
      <c r="X20" s="89">
        <f>VLOOKUP(B20,'[1]c Nhiều gửi'!$B$4:$Y$157,24,0)</f>
        <v>0</v>
      </c>
      <c r="Y20" s="88"/>
      <c r="Z20" s="90"/>
      <c r="AA20" s="85"/>
      <c r="AB20" s="87">
        <f t="shared" si="6"/>
        <v>0</v>
      </c>
      <c r="AC20" s="85"/>
      <c r="AD20" s="87">
        <f t="shared" si="5"/>
        <v>0</v>
      </c>
      <c r="AE20" s="85">
        <f t="shared" si="7"/>
        <v>0</v>
      </c>
      <c r="AF20" s="85">
        <f t="shared" si="8"/>
        <v>0</v>
      </c>
    </row>
    <row r="21" spans="1:32" ht="35.25" customHeight="1">
      <c r="A21" s="77">
        <v>18</v>
      </c>
      <c r="B21" s="78" t="s">
        <v>5</v>
      </c>
      <c r="C21" s="79" t="s">
        <v>52</v>
      </c>
      <c r="D21" s="80" t="s">
        <v>278</v>
      </c>
      <c r="E21" s="79" t="s">
        <v>1</v>
      </c>
      <c r="F21" s="82">
        <v>18600</v>
      </c>
      <c r="G21" s="83">
        <v>300</v>
      </c>
      <c r="H21" s="84">
        <f t="shared" si="0"/>
        <v>5580000</v>
      </c>
      <c r="I21" s="85">
        <v>3300</v>
      </c>
      <c r="J21" s="85"/>
      <c r="K21" s="85">
        <v>2400</v>
      </c>
      <c r="L21" s="85">
        <v>4300</v>
      </c>
      <c r="M21" s="85">
        <v>2000</v>
      </c>
      <c r="N21" s="85">
        <v>1600</v>
      </c>
      <c r="O21" s="85">
        <v>1500</v>
      </c>
      <c r="P21" s="85">
        <v>1300</v>
      </c>
      <c r="Q21" s="85">
        <v>1700</v>
      </c>
      <c r="R21" s="85"/>
      <c r="S21" s="85">
        <f>VLOOKUP(B21,'[1]c Nhiều gửi'!$B$4:$S$157,18,0)</f>
        <v>500</v>
      </c>
      <c r="T21" s="86">
        <f t="shared" si="1"/>
        <v>18600</v>
      </c>
      <c r="U21" s="87">
        <f t="shared" si="2"/>
        <v>5580000</v>
      </c>
      <c r="V21" s="88">
        <f t="shared" si="3"/>
        <v>0</v>
      </c>
      <c r="W21" s="85">
        <f t="shared" si="4"/>
        <v>0</v>
      </c>
      <c r="X21" s="89">
        <f>VLOOKUP(B21,'[1]c Nhiều gửi'!$B$4:$Y$157,24,0)</f>
        <v>0</v>
      </c>
      <c r="Y21" s="88">
        <v>500</v>
      </c>
      <c r="Z21" s="90">
        <f>VLOOKUP($B21,'[1]SL in 2024 c Nhiều gửi'!$B$11:$G$190,6,0)</f>
        <v>350</v>
      </c>
      <c r="AA21" s="85">
        <f>VLOOKUP(B21,[1]Sheet4!$B$7:$E$186,4,0)</f>
        <v>21500</v>
      </c>
      <c r="AB21" s="87">
        <f t="shared" si="6"/>
        <v>7525000</v>
      </c>
      <c r="AC21" s="85">
        <f>VLOOKUP($B21,'[1]SL in 2024 c Nhiều gửi'!$B$11:$H$190,5,0)</f>
        <v>21500</v>
      </c>
      <c r="AD21" s="87">
        <f t="shared" si="5"/>
        <v>7525000</v>
      </c>
      <c r="AE21" s="85">
        <f t="shared" si="7"/>
        <v>16125</v>
      </c>
      <c r="AF21" s="85">
        <f t="shared" si="8"/>
        <v>5643750</v>
      </c>
    </row>
    <row r="22" spans="1:32" ht="32.25" customHeight="1">
      <c r="A22" s="77">
        <v>19</v>
      </c>
      <c r="B22" s="78" t="s">
        <v>6</v>
      </c>
      <c r="C22" s="79" t="s">
        <v>52</v>
      </c>
      <c r="D22" s="80" t="s">
        <v>272</v>
      </c>
      <c r="E22" s="79" t="s">
        <v>1</v>
      </c>
      <c r="F22" s="82">
        <v>1000</v>
      </c>
      <c r="G22" s="83">
        <v>800</v>
      </c>
      <c r="H22" s="84">
        <f t="shared" si="0"/>
        <v>800000</v>
      </c>
      <c r="I22" s="85"/>
      <c r="J22" s="85"/>
      <c r="K22" s="85"/>
      <c r="L22" s="85"/>
      <c r="M22" s="85"/>
      <c r="N22" s="85"/>
      <c r="O22" s="85"/>
      <c r="P22" s="85"/>
      <c r="Q22" s="85"/>
      <c r="R22" s="85"/>
      <c r="S22" s="85">
        <f>VLOOKUP(B22,'[1]c Nhiều gửi'!$B$4:$S$157,18,0)</f>
        <v>50</v>
      </c>
      <c r="T22" s="86">
        <f t="shared" si="1"/>
        <v>50</v>
      </c>
      <c r="U22" s="87">
        <f t="shared" si="2"/>
        <v>40000</v>
      </c>
      <c r="V22" s="88">
        <f t="shared" si="3"/>
        <v>950</v>
      </c>
      <c r="W22" s="85">
        <f t="shared" si="4"/>
        <v>760000</v>
      </c>
      <c r="X22" s="89">
        <f>VLOOKUP(B22,'[1]c Nhiều gửi'!$B$4:$Y$157,24,0)</f>
        <v>0</v>
      </c>
      <c r="Y22" s="88"/>
      <c r="Z22" s="90">
        <f>VLOOKUP($B22,'[1]SL in 2024 c Nhiều gửi'!$B$11:$G$190,6,0)</f>
        <v>940</v>
      </c>
      <c r="AA22" s="85">
        <f>VLOOKUP(B22,[1]Sheet4!$B$7:$E$186,4,0)</f>
        <v>1500</v>
      </c>
      <c r="AB22" s="87">
        <f t="shared" si="6"/>
        <v>1410000</v>
      </c>
      <c r="AC22" s="85">
        <f>VLOOKUP($B22,'[1]SL in 2024 c Nhiều gửi'!$B$11:$H$190,5,0)</f>
        <v>1500</v>
      </c>
      <c r="AD22" s="87">
        <f t="shared" si="5"/>
        <v>1410000</v>
      </c>
      <c r="AE22" s="85">
        <f t="shared" si="7"/>
        <v>1125</v>
      </c>
      <c r="AF22" s="85">
        <f t="shared" si="8"/>
        <v>1057500</v>
      </c>
    </row>
    <row r="23" spans="1:32" ht="36" customHeight="1">
      <c r="A23" s="77">
        <v>20</v>
      </c>
      <c r="B23" s="78" t="s">
        <v>190</v>
      </c>
      <c r="C23" s="79" t="s">
        <v>268</v>
      </c>
      <c r="D23" s="80" t="s">
        <v>272</v>
      </c>
      <c r="E23" s="81" t="s">
        <v>1</v>
      </c>
      <c r="F23" s="82">
        <v>1000</v>
      </c>
      <c r="G23" s="83">
        <v>600</v>
      </c>
      <c r="H23" s="84">
        <f t="shared" si="0"/>
        <v>600000</v>
      </c>
      <c r="I23" s="85"/>
      <c r="J23" s="85"/>
      <c r="K23" s="85"/>
      <c r="L23" s="85"/>
      <c r="M23" s="85"/>
      <c r="N23" s="85"/>
      <c r="O23" s="85"/>
      <c r="P23" s="85">
        <v>1000</v>
      </c>
      <c r="Q23" s="85"/>
      <c r="R23" s="85"/>
      <c r="S23" s="85">
        <f>VLOOKUP(B23,'[1]c Nhiều gửi'!$B$4:$S$157,18,0)</f>
        <v>0</v>
      </c>
      <c r="T23" s="86">
        <f t="shared" si="1"/>
        <v>1000</v>
      </c>
      <c r="U23" s="87">
        <f t="shared" si="2"/>
        <v>600000</v>
      </c>
      <c r="V23" s="88">
        <f t="shared" si="3"/>
        <v>0</v>
      </c>
      <c r="W23" s="85">
        <f t="shared" si="4"/>
        <v>0</v>
      </c>
      <c r="X23" s="89">
        <f>VLOOKUP(B23,'[1]c Nhiều gửi'!$B$4:$Y$157,24,0)</f>
        <v>0</v>
      </c>
      <c r="Y23" s="88"/>
      <c r="Z23" s="90">
        <f>VLOOKUP($B23,'[1]SL in 2024 c Nhiều gửi'!$B$11:$G$190,6,0)</f>
        <v>710</v>
      </c>
      <c r="AA23" s="85">
        <f>VLOOKUP(B23,[1]Sheet4!$B$7:$E$186,4,0)</f>
        <v>1000</v>
      </c>
      <c r="AB23" s="87">
        <f t="shared" si="6"/>
        <v>710000</v>
      </c>
      <c r="AC23" s="85">
        <f>VLOOKUP($B23,'[1]SL in 2024 c Nhiều gửi'!$B$11:$H$190,5,0)</f>
        <v>1000</v>
      </c>
      <c r="AD23" s="87">
        <f t="shared" si="5"/>
        <v>710000</v>
      </c>
      <c r="AE23" s="85">
        <f t="shared" si="7"/>
        <v>750</v>
      </c>
      <c r="AF23" s="85">
        <f t="shared" si="8"/>
        <v>532500</v>
      </c>
    </row>
    <row r="24" spans="1:32" ht="37.5" customHeight="1">
      <c r="A24" s="77">
        <v>21</v>
      </c>
      <c r="B24" s="78" t="s">
        <v>7</v>
      </c>
      <c r="C24" s="79" t="s">
        <v>52</v>
      </c>
      <c r="D24" s="80" t="s">
        <v>272</v>
      </c>
      <c r="E24" s="79" t="s">
        <v>1</v>
      </c>
      <c r="F24" s="82">
        <v>6700</v>
      </c>
      <c r="G24" s="83">
        <v>600</v>
      </c>
      <c r="H24" s="84">
        <f t="shared" si="0"/>
        <v>4020000</v>
      </c>
      <c r="I24" s="85"/>
      <c r="J24" s="85">
        <v>500</v>
      </c>
      <c r="K24" s="85"/>
      <c r="L24" s="85"/>
      <c r="M24" s="85"/>
      <c r="N24" s="85"/>
      <c r="O24" s="85">
        <v>500</v>
      </c>
      <c r="P24" s="85"/>
      <c r="Q24" s="85"/>
      <c r="R24" s="85">
        <v>200</v>
      </c>
      <c r="S24" s="85">
        <f>VLOOKUP(B24,'[1]c Nhiều gửi'!$B$4:$S$157,18,0)</f>
        <v>1430</v>
      </c>
      <c r="T24" s="86">
        <f t="shared" si="1"/>
        <v>2630</v>
      </c>
      <c r="U24" s="87">
        <f t="shared" si="2"/>
        <v>1578000</v>
      </c>
      <c r="V24" s="88">
        <f t="shared" si="3"/>
        <v>4070</v>
      </c>
      <c r="W24" s="85">
        <f t="shared" si="4"/>
        <v>2442000</v>
      </c>
      <c r="X24" s="89">
        <f>VLOOKUP(B24,'[1]c Nhiều gửi'!$B$4:$Y$157,24,0)</f>
        <v>4070</v>
      </c>
      <c r="Y24" s="88">
        <v>500</v>
      </c>
      <c r="Z24" s="90">
        <f>VLOOKUP($B24,'[1]SL in 2024 c Nhiều gửi'!$B$11:$G$190,6,0)</f>
        <v>710</v>
      </c>
      <c r="AA24" s="85">
        <f>VLOOKUP(B24,[1]Sheet4!$B$7:$E$186,4,0)</f>
        <v>6600</v>
      </c>
      <c r="AB24" s="87">
        <f t="shared" si="6"/>
        <v>4686000</v>
      </c>
      <c r="AC24" s="85">
        <f>VLOOKUP($B24,'[1]SL in 2024 c Nhiều gửi'!$B$11:$H$190,5,0)</f>
        <v>2000</v>
      </c>
      <c r="AD24" s="87">
        <f t="shared" si="5"/>
        <v>1420000</v>
      </c>
      <c r="AE24" s="85">
        <f t="shared" si="7"/>
        <v>1500</v>
      </c>
      <c r="AF24" s="85">
        <f t="shared" si="8"/>
        <v>1065000</v>
      </c>
    </row>
    <row r="25" spans="1:32" ht="43.5" customHeight="1">
      <c r="A25" s="77">
        <v>22</v>
      </c>
      <c r="B25" s="78" t="s">
        <v>36</v>
      </c>
      <c r="C25" s="79" t="s">
        <v>52</v>
      </c>
      <c r="D25" s="80" t="s">
        <v>272</v>
      </c>
      <c r="E25" s="79" t="s">
        <v>1</v>
      </c>
      <c r="F25" s="82">
        <v>600</v>
      </c>
      <c r="G25" s="83">
        <v>1500</v>
      </c>
      <c r="H25" s="84">
        <f t="shared" si="0"/>
        <v>900000</v>
      </c>
      <c r="I25" s="85"/>
      <c r="J25" s="85"/>
      <c r="K25" s="85"/>
      <c r="L25" s="85"/>
      <c r="M25" s="85"/>
      <c r="N25" s="85"/>
      <c r="O25" s="85"/>
      <c r="P25" s="85">
        <v>500</v>
      </c>
      <c r="Q25" s="85"/>
      <c r="R25" s="85"/>
      <c r="S25" s="85">
        <f>VLOOKUP(B25,'[1]c Nhiều gửi'!$B$4:$S$157,18,0)</f>
        <v>100</v>
      </c>
      <c r="T25" s="86">
        <f t="shared" si="1"/>
        <v>600</v>
      </c>
      <c r="U25" s="87">
        <f t="shared" si="2"/>
        <v>900000</v>
      </c>
      <c r="V25" s="88">
        <f t="shared" si="3"/>
        <v>0</v>
      </c>
      <c r="W25" s="85">
        <f t="shared" si="4"/>
        <v>0</v>
      </c>
      <c r="X25" s="89">
        <f>VLOOKUP(B25,'[1]c Nhiều gửi'!$B$4:$Y$157,24,0)</f>
        <v>0</v>
      </c>
      <c r="Y25" s="88"/>
      <c r="Z25" s="90">
        <f>VLOOKUP($B25,'[1]SL in 2024 c Nhiều gửi'!$B$11:$G$190,6,0)</f>
        <v>1770</v>
      </c>
      <c r="AA25" s="85">
        <f>VLOOKUP(B25,[1]Sheet4!$B$7:$E$186,4,0)</f>
        <v>700</v>
      </c>
      <c r="AB25" s="87">
        <f t="shared" si="6"/>
        <v>1239000</v>
      </c>
      <c r="AC25" s="85">
        <f>VLOOKUP($B25,'[1]SL in 2024 c Nhiều gửi'!$B$11:$H$190,5,0)</f>
        <v>700</v>
      </c>
      <c r="AD25" s="87">
        <f t="shared" si="5"/>
        <v>1239000</v>
      </c>
      <c r="AE25" s="85">
        <f t="shared" si="7"/>
        <v>525</v>
      </c>
      <c r="AF25" s="85">
        <f t="shared" si="8"/>
        <v>929250</v>
      </c>
    </row>
    <row r="26" spans="1:32" ht="41.25" customHeight="1">
      <c r="A26" s="77">
        <v>23</v>
      </c>
      <c r="B26" s="78" t="s">
        <v>8</v>
      </c>
      <c r="C26" s="79" t="s">
        <v>52</v>
      </c>
      <c r="D26" s="80" t="s">
        <v>272</v>
      </c>
      <c r="E26" s="79" t="s">
        <v>1</v>
      </c>
      <c r="F26" s="82">
        <v>15500</v>
      </c>
      <c r="G26" s="83">
        <v>300</v>
      </c>
      <c r="H26" s="84">
        <f t="shared" si="0"/>
        <v>4650000</v>
      </c>
      <c r="I26" s="85"/>
      <c r="J26" s="85"/>
      <c r="K26" s="85"/>
      <c r="L26" s="85">
        <v>3700</v>
      </c>
      <c r="M26" s="85"/>
      <c r="N26" s="85"/>
      <c r="O26" s="85">
        <v>5000</v>
      </c>
      <c r="P26" s="85"/>
      <c r="Q26" s="85"/>
      <c r="R26" s="85">
        <v>4000</v>
      </c>
      <c r="S26" s="85">
        <f>VLOOKUP(B26,'[1]c Nhiều gửi'!$B$4:$S$157,18,0)</f>
        <v>2800</v>
      </c>
      <c r="T26" s="86">
        <f t="shared" si="1"/>
        <v>15500</v>
      </c>
      <c r="U26" s="87">
        <f t="shared" si="2"/>
        <v>4650000</v>
      </c>
      <c r="V26" s="88">
        <f t="shared" si="3"/>
        <v>0</v>
      </c>
      <c r="W26" s="85">
        <f t="shared" si="4"/>
        <v>0</v>
      </c>
      <c r="X26" s="89">
        <f>VLOOKUP(B26,'[1]c Nhiều gửi'!$B$4:$Y$157,24,0)</f>
        <v>0</v>
      </c>
      <c r="Y26" s="88">
        <v>1000</v>
      </c>
      <c r="Z26" s="90">
        <f>VLOOKUP($B26,'[1]SL in 2024 c Nhiều gửi'!$B$11:$G$190,6,0)</f>
        <v>360</v>
      </c>
      <c r="AA26" s="85">
        <f>VLOOKUP(B26,[1]Sheet4!$B$7:$E$186,4,0)</f>
        <v>18000</v>
      </c>
      <c r="AB26" s="87">
        <f t="shared" si="6"/>
        <v>6480000</v>
      </c>
      <c r="AC26" s="85">
        <f>VLOOKUP($B26,'[1]SL in 2024 c Nhiều gửi'!$B$11:$H$190,5,0)</f>
        <v>18000</v>
      </c>
      <c r="AD26" s="87">
        <f t="shared" si="5"/>
        <v>6480000</v>
      </c>
      <c r="AE26" s="85">
        <f t="shared" si="7"/>
        <v>13500</v>
      </c>
      <c r="AF26" s="85">
        <f t="shared" si="8"/>
        <v>4860000</v>
      </c>
    </row>
    <row r="27" spans="1:32" ht="38.25" customHeight="1">
      <c r="A27" s="77">
        <v>24</v>
      </c>
      <c r="B27" s="78" t="s">
        <v>9</v>
      </c>
      <c r="C27" s="79" t="s">
        <v>52</v>
      </c>
      <c r="D27" s="80" t="s">
        <v>272</v>
      </c>
      <c r="E27" s="79" t="s">
        <v>1</v>
      </c>
      <c r="F27" s="82">
        <v>6000</v>
      </c>
      <c r="G27" s="83">
        <v>600</v>
      </c>
      <c r="H27" s="84">
        <f t="shared" si="0"/>
        <v>3600000</v>
      </c>
      <c r="I27" s="85"/>
      <c r="J27" s="85"/>
      <c r="K27" s="85"/>
      <c r="L27" s="85">
        <v>400</v>
      </c>
      <c r="M27" s="85"/>
      <c r="N27" s="85"/>
      <c r="O27" s="85">
        <v>500</v>
      </c>
      <c r="P27" s="85"/>
      <c r="Q27" s="85"/>
      <c r="R27" s="85"/>
      <c r="S27" s="85">
        <f>VLOOKUP(B27,'[1]c Nhiều gửi'!$B$4:$S$157,18,0)</f>
        <v>1800</v>
      </c>
      <c r="T27" s="86">
        <f t="shared" si="1"/>
        <v>2700</v>
      </c>
      <c r="U27" s="87">
        <f t="shared" si="2"/>
        <v>1620000</v>
      </c>
      <c r="V27" s="88">
        <f t="shared" si="3"/>
        <v>3300</v>
      </c>
      <c r="W27" s="85">
        <f t="shared" si="4"/>
        <v>1980000</v>
      </c>
      <c r="X27" s="89">
        <f>VLOOKUP(B27,'[1]c Nhiều gửi'!$B$4:$Y$157,24,0)</f>
        <v>3300</v>
      </c>
      <c r="Y27" s="88"/>
      <c r="Z27" s="90">
        <f>VLOOKUP($B27,'[1]SL in 2024 c Nhiều gửi'!$B$11:$G$190,6,0)</f>
        <v>710</v>
      </c>
      <c r="AA27" s="85">
        <f>VLOOKUP(B27,[1]Sheet4!$B$7:$E$186,4,0)</f>
        <v>6000</v>
      </c>
      <c r="AB27" s="87">
        <f t="shared" si="6"/>
        <v>4260000</v>
      </c>
      <c r="AC27" s="85">
        <f>VLOOKUP($B27,'[1]SL in 2024 c Nhiều gửi'!$B$11:$H$190,5,0)</f>
        <v>3000</v>
      </c>
      <c r="AD27" s="87">
        <f t="shared" si="5"/>
        <v>2130000</v>
      </c>
      <c r="AE27" s="85">
        <f t="shared" si="7"/>
        <v>2250</v>
      </c>
      <c r="AF27" s="85">
        <f t="shared" si="8"/>
        <v>1597500</v>
      </c>
    </row>
    <row r="28" spans="1:32" ht="40.5" customHeight="1">
      <c r="A28" s="77">
        <v>25</v>
      </c>
      <c r="B28" s="78" t="s">
        <v>279</v>
      </c>
      <c r="C28" s="79" t="s">
        <v>52</v>
      </c>
      <c r="D28" s="80" t="s">
        <v>272</v>
      </c>
      <c r="E28" s="79" t="s">
        <v>1</v>
      </c>
      <c r="F28" s="82">
        <v>500</v>
      </c>
      <c r="G28" s="83">
        <v>1500</v>
      </c>
      <c r="H28" s="84">
        <f t="shared" si="0"/>
        <v>750000</v>
      </c>
      <c r="I28" s="85"/>
      <c r="J28" s="85"/>
      <c r="K28" s="85"/>
      <c r="L28" s="85"/>
      <c r="M28" s="85"/>
      <c r="N28" s="85"/>
      <c r="O28" s="85"/>
      <c r="P28" s="85"/>
      <c r="Q28" s="85"/>
      <c r="R28" s="85"/>
      <c r="S28" s="85">
        <f>VLOOKUP(B28,'[1]c Nhiều gửi'!$B$4:$S$157,18,0)</f>
        <v>200</v>
      </c>
      <c r="T28" s="86">
        <f t="shared" si="1"/>
        <v>200</v>
      </c>
      <c r="U28" s="87">
        <f t="shared" si="2"/>
        <v>300000</v>
      </c>
      <c r="V28" s="88">
        <f t="shared" si="3"/>
        <v>300</v>
      </c>
      <c r="W28" s="85">
        <f t="shared" si="4"/>
        <v>450000</v>
      </c>
      <c r="X28" s="89">
        <f>VLOOKUP(B28,'[1]c Nhiều gửi'!$B$4:$Y$157,24,0)</f>
        <v>0</v>
      </c>
      <c r="Y28" s="88"/>
      <c r="Z28" s="90">
        <f>VLOOKUP($B28,'[1]SL in 2024 c Nhiều gửi'!$B$11:$G$190,6,0)</f>
        <v>1770</v>
      </c>
      <c r="AA28" s="85">
        <f>VLOOKUP(B28,[1]Sheet4!$B$7:$E$186,4,0)</f>
        <v>700</v>
      </c>
      <c r="AB28" s="87">
        <f t="shared" si="6"/>
        <v>1239000</v>
      </c>
      <c r="AC28" s="85">
        <f>VLOOKUP($B28,'[1]SL in 2024 c Nhiều gửi'!$B$11:$H$190,5,0)</f>
        <v>700</v>
      </c>
      <c r="AD28" s="87">
        <f t="shared" si="5"/>
        <v>1239000</v>
      </c>
      <c r="AE28" s="85">
        <f t="shared" si="7"/>
        <v>525</v>
      </c>
      <c r="AF28" s="85">
        <f t="shared" si="8"/>
        <v>929250</v>
      </c>
    </row>
    <row r="29" spans="1:32" ht="38.25" customHeight="1">
      <c r="A29" s="77">
        <v>26</v>
      </c>
      <c r="B29" s="78" t="s">
        <v>10</v>
      </c>
      <c r="C29" s="79" t="s">
        <v>52</v>
      </c>
      <c r="D29" s="80" t="s">
        <v>280</v>
      </c>
      <c r="E29" s="79" t="s">
        <v>1</v>
      </c>
      <c r="F29" s="82">
        <v>200</v>
      </c>
      <c r="G29" s="83">
        <v>1500</v>
      </c>
      <c r="H29" s="84">
        <f t="shared" si="0"/>
        <v>300000</v>
      </c>
      <c r="I29" s="85"/>
      <c r="J29" s="85"/>
      <c r="K29" s="85"/>
      <c r="L29" s="85"/>
      <c r="M29" s="85"/>
      <c r="N29" s="85"/>
      <c r="O29" s="85"/>
      <c r="P29" s="85"/>
      <c r="Q29" s="85"/>
      <c r="R29" s="85"/>
      <c r="S29" s="85">
        <f>VLOOKUP(B29,'[1]c Nhiều gửi'!$B$4:$S$157,18,0)</f>
        <v>200</v>
      </c>
      <c r="T29" s="86">
        <f t="shared" si="1"/>
        <v>200</v>
      </c>
      <c r="U29" s="87">
        <f t="shared" si="2"/>
        <v>300000</v>
      </c>
      <c r="V29" s="88">
        <f t="shared" si="3"/>
        <v>0</v>
      </c>
      <c r="W29" s="85">
        <f t="shared" si="4"/>
        <v>0</v>
      </c>
      <c r="X29" s="89">
        <f>VLOOKUP(B29,'[1]c Nhiều gửi'!$B$4:$Y$157,24,0)</f>
        <v>0</v>
      </c>
      <c r="Y29" s="88"/>
      <c r="Z29" s="90">
        <f>VLOOKUP($B29,'[1]SL in 2024 c Nhiều gửi'!$B$11:$G$190,6,0)</f>
        <v>1770</v>
      </c>
      <c r="AA29" s="85">
        <f>VLOOKUP(B29,[1]Sheet4!$B$7:$E$186,4,0)</f>
        <v>1000</v>
      </c>
      <c r="AB29" s="87">
        <f t="shared" si="6"/>
        <v>1770000</v>
      </c>
      <c r="AC29" s="85">
        <f>VLOOKUP($B29,'[1]SL in 2024 c Nhiều gửi'!$B$11:$H$190,5,0)</f>
        <v>1000</v>
      </c>
      <c r="AD29" s="87">
        <f t="shared" si="5"/>
        <v>1770000</v>
      </c>
      <c r="AE29" s="85">
        <f t="shared" si="7"/>
        <v>750</v>
      </c>
      <c r="AF29" s="85">
        <f t="shared" si="8"/>
        <v>1327500</v>
      </c>
    </row>
    <row r="30" spans="1:32" ht="39" customHeight="1">
      <c r="A30" s="77">
        <v>27</v>
      </c>
      <c r="B30" s="78" t="s">
        <v>281</v>
      </c>
      <c r="C30" s="79" t="s">
        <v>52</v>
      </c>
      <c r="D30" s="80" t="s">
        <v>272</v>
      </c>
      <c r="E30" s="79" t="s">
        <v>1</v>
      </c>
      <c r="F30" s="82">
        <v>200</v>
      </c>
      <c r="G30" s="83">
        <v>1500</v>
      </c>
      <c r="H30" s="84">
        <f t="shared" si="0"/>
        <v>300000</v>
      </c>
      <c r="I30" s="85"/>
      <c r="J30" s="85"/>
      <c r="K30" s="85"/>
      <c r="L30" s="85"/>
      <c r="M30" s="85"/>
      <c r="N30" s="85"/>
      <c r="O30" s="85"/>
      <c r="P30" s="85"/>
      <c r="Q30" s="85"/>
      <c r="R30" s="85"/>
      <c r="S30" s="85">
        <f>VLOOKUP(B30,'[1]c Nhiều gửi'!$B$4:$S$157,18,0)</f>
        <v>0</v>
      </c>
      <c r="T30" s="86">
        <f t="shared" si="1"/>
        <v>0</v>
      </c>
      <c r="U30" s="87">
        <f t="shared" si="2"/>
        <v>0</v>
      </c>
      <c r="V30" s="88">
        <f t="shared" si="3"/>
        <v>200</v>
      </c>
      <c r="W30" s="85">
        <f t="shared" si="4"/>
        <v>300000</v>
      </c>
      <c r="X30" s="89">
        <f>VLOOKUP(B30,'[1]c Nhiều gửi'!$B$4:$Y$157,24,0)</f>
        <v>0</v>
      </c>
      <c r="Y30" s="88"/>
      <c r="Z30" s="90"/>
      <c r="AA30" s="85"/>
      <c r="AB30" s="87">
        <f t="shared" si="6"/>
        <v>0</v>
      </c>
      <c r="AC30" s="85"/>
      <c r="AD30" s="87">
        <f t="shared" si="5"/>
        <v>0</v>
      </c>
      <c r="AE30" s="85">
        <f t="shared" si="7"/>
        <v>0</v>
      </c>
      <c r="AF30" s="85">
        <f t="shared" si="8"/>
        <v>0</v>
      </c>
    </row>
    <row r="31" spans="1:32" ht="85.5" customHeight="1">
      <c r="A31" s="77">
        <v>28</v>
      </c>
      <c r="B31" s="78" t="s">
        <v>114</v>
      </c>
      <c r="C31" s="79" t="s">
        <v>268</v>
      </c>
      <c r="D31" s="80" t="s">
        <v>282</v>
      </c>
      <c r="E31" s="79" t="s">
        <v>11</v>
      </c>
      <c r="F31" s="82">
        <v>1200</v>
      </c>
      <c r="G31" s="83">
        <v>5060</v>
      </c>
      <c r="H31" s="84">
        <f t="shared" si="0"/>
        <v>6072000</v>
      </c>
      <c r="I31" s="85"/>
      <c r="J31" s="85">
        <v>1200</v>
      </c>
      <c r="K31" s="85"/>
      <c r="L31" s="85"/>
      <c r="M31" s="85"/>
      <c r="N31" s="85"/>
      <c r="O31" s="85"/>
      <c r="P31" s="85"/>
      <c r="Q31" s="85"/>
      <c r="R31" s="85"/>
      <c r="S31" s="85">
        <f>VLOOKUP(B31,'[1]c Nhiều gửi'!$B$4:$S$157,18,0)</f>
        <v>0</v>
      </c>
      <c r="T31" s="86">
        <f t="shared" si="1"/>
        <v>1200</v>
      </c>
      <c r="U31" s="87">
        <f t="shared" si="2"/>
        <v>6072000</v>
      </c>
      <c r="V31" s="88">
        <f t="shared" si="3"/>
        <v>0</v>
      </c>
      <c r="W31" s="85">
        <f t="shared" si="4"/>
        <v>0</v>
      </c>
      <c r="X31" s="89">
        <f>VLOOKUP(B31,'[1]c Nhiều gửi'!$B$4:$Y$157,24,0)</f>
        <v>0</v>
      </c>
      <c r="Y31" s="88"/>
      <c r="Z31" s="90">
        <f>VLOOKUP($B31,'[1]SL in 2024 c Nhiều gửi'!$B$11:$G$190,6,0)</f>
        <v>6000</v>
      </c>
      <c r="AA31" s="85">
        <f>VLOOKUP(B31,[1]Sheet4!$B$7:$E$186,4,0)</f>
        <v>1800</v>
      </c>
      <c r="AB31" s="87">
        <f t="shared" si="6"/>
        <v>10800000</v>
      </c>
      <c r="AC31" s="85">
        <f>VLOOKUP($B31,'[1]SL in 2024 c Nhiều gửi'!$B$11:$H$190,5,0)</f>
        <v>1800</v>
      </c>
      <c r="AD31" s="87">
        <f t="shared" si="5"/>
        <v>10800000</v>
      </c>
      <c r="AE31" s="85">
        <f t="shared" si="7"/>
        <v>1350</v>
      </c>
      <c r="AF31" s="85">
        <f t="shared" si="8"/>
        <v>8100000</v>
      </c>
    </row>
    <row r="32" spans="1:32" ht="84.75" customHeight="1">
      <c r="A32" s="77">
        <v>29</v>
      </c>
      <c r="B32" s="78" t="s">
        <v>113</v>
      </c>
      <c r="C32" s="79" t="s">
        <v>268</v>
      </c>
      <c r="D32" s="80" t="s">
        <v>282</v>
      </c>
      <c r="E32" s="79" t="s">
        <v>11</v>
      </c>
      <c r="F32" s="82">
        <v>25000</v>
      </c>
      <c r="G32" s="83">
        <v>2300</v>
      </c>
      <c r="H32" s="84">
        <f t="shared" si="0"/>
        <v>57500000</v>
      </c>
      <c r="I32" s="85"/>
      <c r="J32" s="85"/>
      <c r="K32" s="85"/>
      <c r="L32" s="85"/>
      <c r="M32" s="85"/>
      <c r="N32" s="85"/>
      <c r="O32" s="85"/>
      <c r="P32" s="85">
        <v>25000</v>
      </c>
      <c r="Q32" s="85"/>
      <c r="R32" s="85"/>
      <c r="S32" s="85">
        <f>VLOOKUP(B32,'[1]c Nhiều gửi'!$B$4:$S$157,18,0)</f>
        <v>0</v>
      </c>
      <c r="T32" s="86">
        <f t="shared" si="1"/>
        <v>25000</v>
      </c>
      <c r="U32" s="87">
        <f t="shared" si="2"/>
        <v>57500000</v>
      </c>
      <c r="V32" s="88">
        <f t="shared" si="3"/>
        <v>0</v>
      </c>
      <c r="W32" s="85">
        <f t="shared" si="4"/>
        <v>0</v>
      </c>
      <c r="X32" s="89">
        <f>VLOOKUP(B32,'[1]c Nhiều gửi'!$B$4:$Y$157,24,0)</f>
        <v>0</v>
      </c>
      <c r="Y32" s="88"/>
      <c r="Z32" s="90">
        <f>VLOOKUP($B32,'[1]SL in 2024 c Nhiều gửi'!$B$11:$G$190,6,0)</f>
        <v>2700</v>
      </c>
      <c r="AA32" s="85">
        <f>VLOOKUP(B32,[1]Sheet4!$B$7:$E$186,4,0)</f>
        <v>30000</v>
      </c>
      <c r="AB32" s="87">
        <f t="shared" si="6"/>
        <v>81000000</v>
      </c>
      <c r="AC32" s="85">
        <f>VLOOKUP($B32,'[1]SL in 2024 c Nhiều gửi'!$B$11:$H$190,5,0)</f>
        <v>15000</v>
      </c>
      <c r="AD32" s="87">
        <f t="shared" si="5"/>
        <v>40500000</v>
      </c>
      <c r="AE32" s="85">
        <f t="shared" si="7"/>
        <v>11250</v>
      </c>
      <c r="AF32" s="85">
        <f t="shared" si="8"/>
        <v>30375000</v>
      </c>
    </row>
    <row r="33" spans="1:32" ht="107.25" customHeight="1">
      <c r="A33" s="77">
        <v>30</v>
      </c>
      <c r="B33" s="78" t="s">
        <v>121</v>
      </c>
      <c r="C33" s="79" t="s">
        <v>52</v>
      </c>
      <c r="D33" s="80" t="s">
        <v>283</v>
      </c>
      <c r="E33" s="79" t="s">
        <v>11</v>
      </c>
      <c r="F33" s="82">
        <v>3700</v>
      </c>
      <c r="G33" s="83">
        <v>3575</v>
      </c>
      <c r="H33" s="84">
        <f t="shared" si="0"/>
        <v>13227500</v>
      </c>
      <c r="I33" s="85"/>
      <c r="J33" s="85"/>
      <c r="K33" s="85">
        <v>1812</v>
      </c>
      <c r="L33" s="85"/>
      <c r="M33" s="85">
        <v>490</v>
      </c>
      <c r="N33" s="85"/>
      <c r="O33" s="85">
        <v>100</v>
      </c>
      <c r="P33" s="85"/>
      <c r="Q33" s="85"/>
      <c r="R33" s="85"/>
      <c r="S33" s="85">
        <f>VLOOKUP(B33,'[1]c Nhiều gửi'!$B$4:$S$157,18,0)</f>
        <v>500</v>
      </c>
      <c r="T33" s="86">
        <f t="shared" si="1"/>
        <v>2902</v>
      </c>
      <c r="U33" s="87">
        <f t="shared" si="2"/>
        <v>10374650</v>
      </c>
      <c r="V33" s="88">
        <f t="shared" si="3"/>
        <v>798</v>
      </c>
      <c r="W33" s="85">
        <f t="shared" si="4"/>
        <v>2852850</v>
      </c>
      <c r="X33" s="89">
        <f>VLOOKUP(B33,'[1]c Nhiều gửi'!$B$4:$Y$157,24,0)</f>
        <v>798</v>
      </c>
      <c r="Y33" s="88"/>
      <c r="Z33" s="90">
        <f>VLOOKUP($B33,'[1]SL in 2024 c Nhiều gửi'!$B$11:$G$190,6,0)</f>
        <v>4200</v>
      </c>
      <c r="AA33" s="85">
        <f>VLOOKUP(B33,[1]Sheet4!$B$7:$E$186,4,0)</f>
        <v>4300</v>
      </c>
      <c r="AB33" s="87">
        <f t="shared" si="6"/>
        <v>18060000</v>
      </c>
      <c r="AC33" s="85">
        <f>VLOOKUP($B33,'[1]SL in 2024 c Nhiều gửi'!$B$11:$H$190,5,0)</f>
        <v>2000</v>
      </c>
      <c r="AD33" s="87">
        <f t="shared" si="5"/>
        <v>8400000</v>
      </c>
      <c r="AE33" s="85">
        <f t="shared" si="7"/>
        <v>1500</v>
      </c>
      <c r="AF33" s="85">
        <f t="shared" si="8"/>
        <v>6300000</v>
      </c>
    </row>
    <row r="34" spans="1:32" ht="105" customHeight="1">
      <c r="A34" s="77">
        <v>31</v>
      </c>
      <c r="B34" s="78" t="s">
        <v>122</v>
      </c>
      <c r="C34" s="79" t="s">
        <v>52</v>
      </c>
      <c r="D34" s="80" t="s">
        <v>283</v>
      </c>
      <c r="E34" s="79" t="s">
        <v>11</v>
      </c>
      <c r="F34" s="82">
        <v>3800</v>
      </c>
      <c r="G34" s="83">
        <v>3575</v>
      </c>
      <c r="H34" s="84">
        <f t="shared" si="0"/>
        <v>13585000</v>
      </c>
      <c r="I34" s="85"/>
      <c r="J34" s="85"/>
      <c r="K34" s="85"/>
      <c r="L34" s="85"/>
      <c r="M34" s="85"/>
      <c r="N34" s="85"/>
      <c r="O34" s="85">
        <v>100</v>
      </c>
      <c r="P34" s="85"/>
      <c r="Q34" s="85"/>
      <c r="R34" s="85"/>
      <c r="S34" s="85">
        <f>VLOOKUP(B34,'[1]c Nhiều gửi'!$B$4:$S$157,18,0)</f>
        <v>700</v>
      </c>
      <c r="T34" s="86">
        <f t="shared" si="1"/>
        <v>800</v>
      </c>
      <c r="U34" s="87">
        <f t="shared" si="2"/>
        <v>2860000</v>
      </c>
      <c r="V34" s="88">
        <f t="shared" si="3"/>
        <v>3000</v>
      </c>
      <c r="W34" s="85">
        <f t="shared" si="4"/>
        <v>10725000</v>
      </c>
      <c r="X34" s="89">
        <f>VLOOKUP(B34,'[1]c Nhiều gửi'!$B$4:$Y$157,24,0)</f>
        <v>3000</v>
      </c>
      <c r="Y34" s="88"/>
      <c r="Z34" s="90">
        <f>VLOOKUP($B34,'[1]SL in 2024 c Nhiều gửi'!$B$11:$G$190,6,0)</f>
        <v>4200</v>
      </c>
      <c r="AA34" s="85">
        <f>VLOOKUP(B34,[1]Sheet4!$B$7:$E$186,4,0)</f>
        <v>4200</v>
      </c>
      <c r="AB34" s="87">
        <f t="shared" si="6"/>
        <v>17640000</v>
      </c>
      <c r="AC34" s="85">
        <f>VLOOKUP($B34,'[1]SL in 2024 c Nhiều gửi'!$B$11:$H$190,5,0)</f>
        <v>1000</v>
      </c>
      <c r="AD34" s="87">
        <f t="shared" si="5"/>
        <v>4200000</v>
      </c>
      <c r="AE34" s="85">
        <f t="shared" si="7"/>
        <v>750</v>
      </c>
      <c r="AF34" s="85">
        <f t="shared" si="8"/>
        <v>3150000</v>
      </c>
    </row>
    <row r="35" spans="1:32" ht="107.25" customHeight="1">
      <c r="A35" s="77">
        <v>32</v>
      </c>
      <c r="B35" s="78" t="s">
        <v>123</v>
      </c>
      <c r="C35" s="79" t="s">
        <v>52</v>
      </c>
      <c r="D35" s="80" t="s">
        <v>283</v>
      </c>
      <c r="E35" s="79" t="s">
        <v>11</v>
      </c>
      <c r="F35" s="82">
        <v>49000</v>
      </c>
      <c r="G35" s="83">
        <v>2862</v>
      </c>
      <c r="H35" s="84">
        <f t="shared" si="0"/>
        <v>140238000</v>
      </c>
      <c r="I35" s="85">
        <v>3300</v>
      </c>
      <c r="J35" s="85"/>
      <c r="K35" s="85">
        <v>2600</v>
      </c>
      <c r="L35" s="85">
        <v>481</v>
      </c>
      <c r="M35" s="85">
        <v>1495</v>
      </c>
      <c r="N35" s="85">
        <v>2498</v>
      </c>
      <c r="O35" s="85">
        <v>1800</v>
      </c>
      <c r="P35" s="85">
        <v>4700</v>
      </c>
      <c r="Q35" s="85">
        <v>4281</v>
      </c>
      <c r="R35" s="85">
        <v>4360</v>
      </c>
      <c r="S35" s="85">
        <f>VLOOKUP(B35,'[1]c Nhiều gửi'!$B$4:$S$157,18,0)</f>
        <v>13980</v>
      </c>
      <c r="T35" s="86">
        <f t="shared" si="1"/>
        <v>39495</v>
      </c>
      <c r="U35" s="87">
        <f t="shared" si="2"/>
        <v>113034690</v>
      </c>
      <c r="V35" s="88">
        <f t="shared" si="3"/>
        <v>9505</v>
      </c>
      <c r="W35" s="85">
        <f t="shared" si="4"/>
        <v>27203310</v>
      </c>
      <c r="X35" s="89">
        <f>VLOOKUP(B35,'[1]c Nhiều gửi'!$B$4:$Y$157,24,0)</f>
        <v>9505</v>
      </c>
      <c r="Y35" s="88"/>
      <c r="Z35" s="90">
        <f>VLOOKUP($B35,'[1]SL in 2024 c Nhiều gửi'!$B$11:$G$190,6,0)</f>
        <v>3380</v>
      </c>
      <c r="AA35" s="85">
        <f>VLOOKUP(B35,[1]Sheet4!$B$7:$E$186,4,0)</f>
        <v>54300</v>
      </c>
      <c r="AB35" s="87">
        <f t="shared" si="6"/>
        <v>183534000</v>
      </c>
      <c r="AC35" s="85">
        <f>VLOOKUP($B35,'[1]SL in 2024 c Nhiều gửi'!$B$11:$H$190,5,0)</f>
        <v>40000</v>
      </c>
      <c r="AD35" s="87">
        <f t="shared" si="5"/>
        <v>135200000</v>
      </c>
      <c r="AE35" s="85">
        <f t="shared" si="7"/>
        <v>30000</v>
      </c>
      <c r="AF35" s="85">
        <f t="shared" si="8"/>
        <v>101400000</v>
      </c>
    </row>
    <row r="36" spans="1:32" ht="42" customHeight="1">
      <c r="A36" s="77">
        <v>33</v>
      </c>
      <c r="B36" s="78" t="s">
        <v>88</v>
      </c>
      <c r="C36" s="79" t="s">
        <v>268</v>
      </c>
      <c r="D36" s="80" t="s">
        <v>272</v>
      </c>
      <c r="E36" s="81" t="s">
        <v>1</v>
      </c>
      <c r="F36" s="82">
        <v>13000</v>
      </c>
      <c r="G36" s="83">
        <v>140</v>
      </c>
      <c r="H36" s="84">
        <f t="shared" si="0"/>
        <v>1820000</v>
      </c>
      <c r="I36" s="85"/>
      <c r="J36" s="85"/>
      <c r="K36" s="85"/>
      <c r="L36" s="85"/>
      <c r="M36" s="85"/>
      <c r="N36" s="85"/>
      <c r="O36" s="85"/>
      <c r="P36" s="85">
        <v>300</v>
      </c>
      <c r="Q36" s="85"/>
      <c r="R36" s="85"/>
      <c r="S36" s="85">
        <f>VLOOKUP(B36,'[1]c Nhiều gửi'!$B$4:$S$157,18,0)</f>
        <v>0</v>
      </c>
      <c r="T36" s="86">
        <f t="shared" si="1"/>
        <v>300</v>
      </c>
      <c r="U36" s="87">
        <f t="shared" si="2"/>
        <v>42000</v>
      </c>
      <c r="V36" s="88">
        <f t="shared" si="3"/>
        <v>12700</v>
      </c>
      <c r="W36" s="85">
        <f t="shared" si="4"/>
        <v>1778000</v>
      </c>
      <c r="X36" s="89">
        <f>VLOOKUP(B36,'[1]c Nhiều gửi'!$B$4:$Y$157,24,0)</f>
        <v>0</v>
      </c>
      <c r="Y36" s="88"/>
      <c r="Z36" s="90">
        <f>VLOOKUP($B36,'[1]SL in 2024 c Nhiều gửi'!$B$11:$G$190,6,0)</f>
        <v>470</v>
      </c>
      <c r="AA36" s="85">
        <f>VLOOKUP(B36,[1]Sheet4!$B$7:$E$186,4,0)</f>
        <v>3200</v>
      </c>
      <c r="AB36" s="87">
        <f t="shared" si="6"/>
        <v>1504000</v>
      </c>
      <c r="AC36" s="85">
        <f>VLOOKUP($B36,'[1]SL in 2024 c Nhiều gửi'!$B$11:$H$190,5,0)</f>
        <v>3200</v>
      </c>
      <c r="AD36" s="87">
        <f t="shared" si="5"/>
        <v>1504000</v>
      </c>
      <c r="AE36" s="85">
        <f t="shared" si="7"/>
        <v>2400</v>
      </c>
      <c r="AF36" s="85">
        <f t="shared" si="8"/>
        <v>1128000</v>
      </c>
    </row>
    <row r="37" spans="1:32" ht="40.5" customHeight="1">
      <c r="A37" s="77">
        <v>34</v>
      </c>
      <c r="B37" s="78" t="s">
        <v>143</v>
      </c>
      <c r="C37" s="79" t="s">
        <v>268</v>
      </c>
      <c r="D37" s="80" t="s">
        <v>269</v>
      </c>
      <c r="E37" s="79" t="s">
        <v>1</v>
      </c>
      <c r="F37" s="82">
        <v>11000</v>
      </c>
      <c r="G37" s="83">
        <v>140</v>
      </c>
      <c r="H37" s="84">
        <f t="shared" si="0"/>
        <v>1540000</v>
      </c>
      <c r="I37" s="85"/>
      <c r="J37" s="85"/>
      <c r="K37" s="85"/>
      <c r="L37" s="85"/>
      <c r="M37" s="85"/>
      <c r="N37" s="85"/>
      <c r="O37" s="85"/>
      <c r="P37" s="85"/>
      <c r="Q37" s="85"/>
      <c r="R37" s="85">
        <v>500</v>
      </c>
      <c r="S37" s="85">
        <f>VLOOKUP(B37,'[1]c Nhiều gửi'!$B$4:$S$157,18,0)</f>
        <v>4500</v>
      </c>
      <c r="T37" s="86">
        <f t="shared" si="1"/>
        <v>5000</v>
      </c>
      <c r="U37" s="87">
        <f t="shared" si="2"/>
        <v>700000</v>
      </c>
      <c r="V37" s="88">
        <f t="shared" si="3"/>
        <v>6000</v>
      </c>
      <c r="W37" s="85">
        <f t="shared" si="4"/>
        <v>840000</v>
      </c>
      <c r="X37" s="89">
        <f>VLOOKUP(B37,'[1]c Nhiều gửi'!$B$4:$Y$157,24,0)</f>
        <v>0</v>
      </c>
      <c r="Y37" s="88"/>
      <c r="Z37" s="90">
        <f>VLOOKUP($B37,'[1]SL in 2024 c Nhiều gửi'!$B$11:$G$190,6,0)</f>
        <v>180</v>
      </c>
      <c r="AA37" s="85">
        <f>VLOOKUP(B37,[1]Sheet4!$B$7:$E$186,4,0)</f>
        <v>11000</v>
      </c>
      <c r="AB37" s="87">
        <f t="shared" si="6"/>
        <v>1980000</v>
      </c>
      <c r="AC37" s="85">
        <f>VLOOKUP($B37,'[1]SL in 2024 c Nhiều gửi'!$B$11:$H$190,5,0)</f>
        <v>11000</v>
      </c>
      <c r="AD37" s="87">
        <f t="shared" si="5"/>
        <v>1980000</v>
      </c>
      <c r="AE37" s="85">
        <f t="shared" si="7"/>
        <v>8250</v>
      </c>
      <c r="AF37" s="85">
        <f t="shared" si="8"/>
        <v>1485000</v>
      </c>
    </row>
    <row r="38" spans="1:32" ht="40.5" customHeight="1">
      <c r="A38" s="77">
        <v>35</v>
      </c>
      <c r="B38" s="78" t="s">
        <v>284</v>
      </c>
      <c r="C38" s="79" t="s">
        <v>268</v>
      </c>
      <c r="D38" s="80" t="s">
        <v>272</v>
      </c>
      <c r="E38" s="81" t="s">
        <v>1</v>
      </c>
      <c r="F38" s="82">
        <v>500</v>
      </c>
      <c r="G38" s="83">
        <v>1100</v>
      </c>
      <c r="H38" s="84">
        <f t="shared" si="0"/>
        <v>550000</v>
      </c>
      <c r="I38" s="85"/>
      <c r="J38" s="85">
        <v>500</v>
      </c>
      <c r="K38" s="85"/>
      <c r="L38" s="85"/>
      <c r="M38" s="85"/>
      <c r="N38" s="85"/>
      <c r="O38" s="85"/>
      <c r="P38" s="85"/>
      <c r="Q38" s="85"/>
      <c r="R38" s="85"/>
      <c r="S38" s="85">
        <f>VLOOKUP(B38,'[1]c Nhiều gửi'!$B$4:$S$157,18,0)</f>
        <v>0</v>
      </c>
      <c r="T38" s="86">
        <f t="shared" si="1"/>
        <v>500</v>
      </c>
      <c r="U38" s="87">
        <f t="shared" si="2"/>
        <v>550000</v>
      </c>
      <c r="V38" s="88">
        <f t="shared" si="3"/>
        <v>0</v>
      </c>
      <c r="W38" s="85">
        <f t="shared" si="4"/>
        <v>0</v>
      </c>
      <c r="X38" s="89">
        <f>VLOOKUP(B38,'[1]c Nhiều gửi'!$B$4:$Y$157,24,0)</f>
        <v>0</v>
      </c>
      <c r="Y38" s="88"/>
      <c r="Z38" s="90">
        <f>VLOOKUP($B38,'[1]SL in 2024 c Nhiều gửi'!$B$11:$G$190,6,0)</f>
        <v>1300</v>
      </c>
      <c r="AA38" s="85">
        <f>VLOOKUP(B38,[1]Sheet4!$B$7:$E$186,4,0)</f>
        <v>500</v>
      </c>
      <c r="AB38" s="87">
        <f t="shared" si="6"/>
        <v>650000</v>
      </c>
      <c r="AC38" s="85">
        <f>VLOOKUP($B38,'[1]SL in 2024 c Nhiều gửi'!$B$11:$H$190,5,0)</f>
        <v>500</v>
      </c>
      <c r="AD38" s="87">
        <f t="shared" si="5"/>
        <v>650000</v>
      </c>
      <c r="AE38" s="85">
        <f t="shared" si="7"/>
        <v>375</v>
      </c>
      <c r="AF38" s="85">
        <f t="shared" si="8"/>
        <v>487500</v>
      </c>
    </row>
    <row r="39" spans="1:32" ht="36" customHeight="1">
      <c r="A39" s="77">
        <v>36</v>
      </c>
      <c r="B39" s="78" t="s">
        <v>285</v>
      </c>
      <c r="C39" s="79" t="s">
        <v>268</v>
      </c>
      <c r="D39" s="80" t="s">
        <v>269</v>
      </c>
      <c r="E39" s="81" t="s">
        <v>1</v>
      </c>
      <c r="F39" s="82">
        <v>500</v>
      </c>
      <c r="G39" s="83">
        <v>1100</v>
      </c>
      <c r="H39" s="84">
        <f t="shared" si="0"/>
        <v>550000</v>
      </c>
      <c r="I39" s="85"/>
      <c r="J39" s="85">
        <v>500</v>
      </c>
      <c r="K39" s="85"/>
      <c r="L39" s="85"/>
      <c r="M39" s="85"/>
      <c r="N39" s="85"/>
      <c r="O39" s="85"/>
      <c r="P39" s="85"/>
      <c r="Q39" s="85"/>
      <c r="R39" s="85"/>
      <c r="S39" s="85">
        <f>VLOOKUP(B39,'[1]c Nhiều gửi'!$B$4:$S$157,18,0)</f>
        <v>0</v>
      </c>
      <c r="T39" s="86">
        <f t="shared" si="1"/>
        <v>500</v>
      </c>
      <c r="U39" s="87">
        <f t="shared" si="2"/>
        <v>550000</v>
      </c>
      <c r="V39" s="88">
        <f t="shared" si="3"/>
        <v>0</v>
      </c>
      <c r="W39" s="85">
        <f t="shared" si="4"/>
        <v>0</v>
      </c>
      <c r="X39" s="89">
        <f>VLOOKUP(B39,'[1]c Nhiều gửi'!$B$4:$Y$157,24,0)</f>
        <v>0</v>
      </c>
      <c r="Y39" s="88"/>
      <c r="Z39" s="90"/>
      <c r="AA39" s="85"/>
      <c r="AB39" s="87">
        <f t="shared" si="6"/>
        <v>0</v>
      </c>
      <c r="AC39" s="85"/>
      <c r="AD39" s="87">
        <f t="shared" si="5"/>
        <v>0</v>
      </c>
      <c r="AE39" s="85">
        <f t="shared" si="7"/>
        <v>0</v>
      </c>
      <c r="AF39" s="85">
        <f t="shared" si="8"/>
        <v>0</v>
      </c>
    </row>
    <row r="40" spans="1:32" ht="40.5" customHeight="1">
      <c r="A40" s="77">
        <v>37</v>
      </c>
      <c r="B40" s="78" t="s">
        <v>115</v>
      </c>
      <c r="C40" s="79" t="s">
        <v>268</v>
      </c>
      <c r="D40" s="80" t="s">
        <v>272</v>
      </c>
      <c r="E40" s="79" t="s">
        <v>1</v>
      </c>
      <c r="F40" s="82">
        <v>1700</v>
      </c>
      <c r="G40" s="83">
        <v>600</v>
      </c>
      <c r="H40" s="84">
        <f t="shared" si="0"/>
        <v>1020000</v>
      </c>
      <c r="I40" s="85"/>
      <c r="J40" s="85"/>
      <c r="K40" s="85"/>
      <c r="L40" s="85"/>
      <c r="M40" s="85"/>
      <c r="N40" s="85"/>
      <c r="O40" s="85"/>
      <c r="P40" s="85"/>
      <c r="Q40" s="85"/>
      <c r="R40" s="85"/>
      <c r="S40" s="85">
        <f>VLOOKUP(B40,'[1]c Nhiều gửi'!$B$4:$S$157,18,0)</f>
        <v>1700</v>
      </c>
      <c r="T40" s="86">
        <f t="shared" si="1"/>
        <v>1700</v>
      </c>
      <c r="U40" s="87">
        <f t="shared" si="2"/>
        <v>1020000</v>
      </c>
      <c r="V40" s="88">
        <f t="shared" si="3"/>
        <v>0</v>
      </c>
      <c r="W40" s="85">
        <f t="shared" si="4"/>
        <v>0</v>
      </c>
      <c r="X40" s="89">
        <f>VLOOKUP(B40,'[1]c Nhiều gửi'!$B$4:$Y$157,24,0)</f>
        <v>0</v>
      </c>
      <c r="Y40" s="88"/>
      <c r="Z40" s="90">
        <f>VLOOKUP($B40,'[1]SL in 2024 c Nhiều gửi'!$B$11:$G$190,6,0)</f>
        <v>710</v>
      </c>
      <c r="AA40" s="85">
        <f>VLOOKUP(B40,[1]Sheet4!$B$7:$E$186,4,0)</f>
        <v>1700</v>
      </c>
      <c r="AB40" s="87">
        <f t="shared" si="6"/>
        <v>1207000</v>
      </c>
      <c r="AC40" s="85">
        <f>VLOOKUP($B40,'[1]SL in 2024 c Nhiều gửi'!$B$11:$H$190,5,0)</f>
        <v>1700</v>
      </c>
      <c r="AD40" s="87">
        <f t="shared" si="5"/>
        <v>1207000</v>
      </c>
      <c r="AE40" s="85">
        <f t="shared" si="7"/>
        <v>1275</v>
      </c>
      <c r="AF40" s="85">
        <f t="shared" si="8"/>
        <v>905250</v>
      </c>
    </row>
    <row r="41" spans="1:32" ht="36.75" customHeight="1">
      <c r="A41" s="77">
        <v>38</v>
      </c>
      <c r="B41" s="78" t="s">
        <v>286</v>
      </c>
      <c r="C41" s="79" t="s">
        <v>268</v>
      </c>
      <c r="D41" s="80" t="s">
        <v>269</v>
      </c>
      <c r="E41" s="81" t="s">
        <v>1</v>
      </c>
      <c r="F41" s="82">
        <v>200</v>
      </c>
      <c r="G41" s="83">
        <v>1100</v>
      </c>
      <c r="H41" s="84">
        <f t="shared" si="0"/>
        <v>220000</v>
      </c>
      <c r="I41" s="85"/>
      <c r="J41" s="85"/>
      <c r="K41" s="85"/>
      <c r="L41" s="85"/>
      <c r="M41" s="85"/>
      <c r="N41" s="85"/>
      <c r="O41" s="85"/>
      <c r="P41" s="85">
        <v>200</v>
      </c>
      <c r="Q41" s="85"/>
      <c r="R41" s="85"/>
      <c r="S41" s="85">
        <f>VLOOKUP(B41,'[1]c Nhiều gửi'!$B$4:$S$157,18,0)</f>
        <v>0</v>
      </c>
      <c r="T41" s="86">
        <f t="shared" si="1"/>
        <v>200</v>
      </c>
      <c r="U41" s="87">
        <f t="shared" si="2"/>
        <v>220000</v>
      </c>
      <c r="V41" s="88">
        <f t="shared" si="3"/>
        <v>0</v>
      </c>
      <c r="W41" s="85">
        <f t="shared" si="4"/>
        <v>0</v>
      </c>
      <c r="X41" s="89">
        <f>VLOOKUP(B41,'[1]c Nhiều gửi'!$B$4:$Y$157,24,0)</f>
        <v>0</v>
      </c>
      <c r="Y41" s="88"/>
      <c r="Z41" s="90"/>
      <c r="AA41" s="85"/>
      <c r="AB41" s="87">
        <f t="shared" si="6"/>
        <v>0</v>
      </c>
      <c r="AC41" s="85"/>
      <c r="AD41" s="87">
        <f t="shared" si="5"/>
        <v>0</v>
      </c>
      <c r="AE41" s="85">
        <f t="shared" si="7"/>
        <v>0</v>
      </c>
      <c r="AF41" s="85">
        <f t="shared" si="8"/>
        <v>0</v>
      </c>
    </row>
    <row r="42" spans="1:32" ht="36" customHeight="1">
      <c r="A42" s="77">
        <v>39</v>
      </c>
      <c r="B42" s="78" t="s">
        <v>81</v>
      </c>
      <c r="C42" s="79" t="s">
        <v>268</v>
      </c>
      <c r="D42" s="80" t="s">
        <v>269</v>
      </c>
      <c r="E42" s="79" t="s">
        <v>1</v>
      </c>
      <c r="F42" s="82">
        <v>500</v>
      </c>
      <c r="G42" s="83">
        <v>1100</v>
      </c>
      <c r="H42" s="84">
        <f t="shared" si="0"/>
        <v>550000</v>
      </c>
      <c r="I42" s="85"/>
      <c r="J42" s="85"/>
      <c r="K42" s="85"/>
      <c r="L42" s="85"/>
      <c r="M42" s="85"/>
      <c r="N42" s="85"/>
      <c r="O42" s="85"/>
      <c r="P42" s="85">
        <v>500</v>
      </c>
      <c r="Q42" s="85"/>
      <c r="R42" s="85"/>
      <c r="S42" s="85">
        <f>VLOOKUP(B42,'[1]c Nhiều gửi'!$B$4:$S$157,18,0)</f>
        <v>0</v>
      </c>
      <c r="T42" s="86">
        <f t="shared" si="1"/>
        <v>500</v>
      </c>
      <c r="U42" s="87">
        <f t="shared" si="2"/>
        <v>550000</v>
      </c>
      <c r="V42" s="88">
        <f t="shared" si="3"/>
        <v>0</v>
      </c>
      <c r="W42" s="85">
        <f t="shared" si="4"/>
        <v>0</v>
      </c>
      <c r="X42" s="89">
        <f>VLOOKUP(B42,'[1]c Nhiều gửi'!$B$4:$Y$157,24,0)</f>
        <v>0</v>
      </c>
      <c r="Y42" s="88"/>
      <c r="Z42" s="90">
        <f>VLOOKUP($B42,'[1]SL in 2024 c Nhiều gửi'!$B$11:$G$190,6,0)</f>
        <v>1300</v>
      </c>
      <c r="AA42" s="85">
        <f>VLOOKUP(B42,[1]Sheet4!$B$7:$E$186,4,0)</f>
        <v>500</v>
      </c>
      <c r="AB42" s="87">
        <f t="shared" si="6"/>
        <v>650000</v>
      </c>
      <c r="AC42" s="85">
        <f>VLOOKUP($B42,'[1]SL in 2024 c Nhiều gửi'!$B$11:$H$190,5,0)</f>
        <v>500</v>
      </c>
      <c r="AD42" s="87">
        <f t="shared" si="5"/>
        <v>650000</v>
      </c>
      <c r="AE42" s="85">
        <f t="shared" si="7"/>
        <v>375</v>
      </c>
      <c r="AF42" s="85">
        <f t="shared" si="8"/>
        <v>487500</v>
      </c>
    </row>
    <row r="43" spans="1:32" ht="36" customHeight="1">
      <c r="A43" s="77">
        <v>40</v>
      </c>
      <c r="B43" s="78" t="s">
        <v>138</v>
      </c>
      <c r="C43" s="79" t="s">
        <v>268</v>
      </c>
      <c r="D43" s="80" t="s">
        <v>269</v>
      </c>
      <c r="E43" s="79" t="s">
        <v>1</v>
      </c>
      <c r="F43" s="82">
        <v>21850</v>
      </c>
      <c r="G43" s="83">
        <v>140</v>
      </c>
      <c r="H43" s="84">
        <f t="shared" si="0"/>
        <v>3059000</v>
      </c>
      <c r="I43" s="85"/>
      <c r="J43" s="85">
        <v>600</v>
      </c>
      <c r="K43" s="85">
        <v>2500</v>
      </c>
      <c r="L43" s="85">
        <v>1100</v>
      </c>
      <c r="M43" s="85"/>
      <c r="N43" s="85"/>
      <c r="O43" s="85">
        <v>150</v>
      </c>
      <c r="P43" s="85"/>
      <c r="Q43" s="85"/>
      <c r="R43" s="85">
        <v>500</v>
      </c>
      <c r="S43" s="85">
        <f>VLOOKUP(B43,'[1]c Nhiều gửi'!$B$4:$S$157,18,0)</f>
        <v>2400</v>
      </c>
      <c r="T43" s="86">
        <f t="shared" si="1"/>
        <v>7250</v>
      </c>
      <c r="U43" s="87">
        <f t="shared" si="2"/>
        <v>1015000</v>
      </c>
      <c r="V43" s="88">
        <f t="shared" si="3"/>
        <v>14600</v>
      </c>
      <c r="W43" s="85">
        <f t="shared" si="4"/>
        <v>2044000</v>
      </c>
      <c r="X43" s="89">
        <f>VLOOKUP(B43,'[1]c Nhiều gửi'!$B$4:$Y$157,24,0)</f>
        <v>14600</v>
      </c>
      <c r="Y43" s="88"/>
      <c r="Z43" s="90">
        <f>VLOOKUP($B43,'[1]SL in 2024 c Nhiều gửi'!$B$11:$G$190,6,0)</f>
        <v>180</v>
      </c>
      <c r="AA43" s="85">
        <f>VLOOKUP(B43,[1]Sheet4!$B$7:$E$186,4,0)</f>
        <v>27250</v>
      </c>
      <c r="AB43" s="87">
        <f t="shared" si="6"/>
        <v>4905000</v>
      </c>
      <c r="AC43" s="85">
        <f>VLOOKUP($B43,'[1]SL in 2024 c Nhiều gửi'!$B$11:$H$190,5,0)</f>
        <v>10000</v>
      </c>
      <c r="AD43" s="87">
        <f t="shared" si="5"/>
        <v>1800000</v>
      </c>
      <c r="AE43" s="85">
        <f t="shared" si="7"/>
        <v>7500</v>
      </c>
      <c r="AF43" s="85">
        <f t="shared" si="8"/>
        <v>1350000</v>
      </c>
    </row>
    <row r="44" spans="1:32" ht="34.5" customHeight="1">
      <c r="A44" s="77">
        <v>41</v>
      </c>
      <c r="B44" s="78" t="s">
        <v>191</v>
      </c>
      <c r="C44" s="79" t="s">
        <v>268</v>
      </c>
      <c r="D44" s="80" t="s">
        <v>269</v>
      </c>
      <c r="E44" s="79" t="s">
        <v>1</v>
      </c>
      <c r="F44" s="82">
        <v>1000</v>
      </c>
      <c r="G44" s="83">
        <v>800</v>
      </c>
      <c r="H44" s="84">
        <f t="shared" si="0"/>
        <v>800000</v>
      </c>
      <c r="I44" s="85"/>
      <c r="J44" s="85"/>
      <c r="K44" s="85"/>
      <c r="L44" s="85"/>
      <c r="M44" s="85"/>
      <c r="N44" s="85"/>
      <c r="O44" s="85"/>
      <c r="P44" s="85">
        <v>1000</v>
      </c>
      <c r="Q44" s="85"/>
      <c r="R44" s="85"/>
      <c r="S44" s="85">
        <f>VLOOKUP(B44,'[1]c Nhiều gửi'!$B$4:$S$157,18,0)</f>
        <v>0</v>
      </c>
      <c r="T44" s="86">
        <f t="shared" si="1"/>
        <v>1000</v>
      </c>
      <c r="U44" s="87">
        <f t="shared" si="2"/>
        <v>800000</v>
      </c>
      <c r="V44" s="88">
        <f t="shared" si="3"/>
        <v>0</v>
      </c>
      <c r="W44" s="85">
        <f t="shared" si="4"/>
        <v>0</v>
      </c>
      <c r="X44" s="89">
        <f>VLOOKUP(B44,'[1]c Nhiều gửi'!$B$4:$Y$157,24,0)</f>
        <v>0</v>
      </c>
      <c r="Y44" s="88"/>
      <c r="Z44" s="90">
        <f>VLOOKUP($B44,'[1]SL in 2024 c Nhiều gửi'!$B$11:$G$190,6,0)</f>
        <v>940</v>
      </c>
      <c r="AA44" s="85">
        <f>VLOOKUP(B44,[1]Sheet4!$B$7:$E$186,4,0)</f>
        <v>1000</v>
      </c>
      <c r="AB44" s="87">
        <f t="shared" si="6"/>
        <v>940000</v>
      </c>
      <c r="AC44" s="85">
        <f>VLOOKUP($B44,'[1]SL in 2024 c Nhiều gửi'!$B$11:$H$190,5,0)</f>
        <v>1000</v>
      </c>
      <c r="AD44" s="87">
        <f t="shared" si="5"/>
        <v>940000</v>
      </c>
      <c r="AE44" s="85">
        <f t="shared" si="7"/>
        <v>750</v>
      </c>
      <c r="AF44" s="85">
        <f t="shared" si="8"/>
        <v>705000</v>
      </c>
    </row>
    <row r="45" spans="1:32" ht="36.75" customHeight="1">
      <c r="A45" s="77">
        <v>42</v>
      </c>
      <c r="B45" s="78" t="s">
        <v>13</v>
      </c>
      <c r="C45" s="79" t="s">
        <v>268</v>
      </c>
      <c r="D45" s="80" t="s">
        <v>272</v>
      </c>
      <c r="E45" s="79" t="s">
        <v>1</v>
      </c>
      <c r="F45" s="82">
        <v>6000</v>
      </c>
      <c r="G45" s="83">
        <v>230</v>
      </c>
      <c r="H45" s="84">
        <f t="shared" si="0"/>
        <v>1380000</v>
      </c>
      <c r="I45" s="85"/>
      <c r="J45" s="85"/>
      <c r="K45" s="85"/>
      <c r="L45" s="85"/>
      <c r="M45" s="85"/>
      <c r="N45" s="85">
        <v>300</v>
      </c>
      <c r="O45" s="85"/>
      <c r="P45" s="85">
        <v>200</v>
      </c>
      <c r="Q45" s="85">
        <v>500</v>
      </c>
      <c r="R45" s="85"/>
      <c r="S45" s="85">
        <f>VLOOKUP(B45,'[1]c Nhiều gửi'!$B$4:$S$157,18,0)</f>
        <v>500</v>
      </c>
      <c r="T45" s="86">
        <f t="shared" si="1"/>
        <v>1500</v>
      </c>
      <c r="U45" s="87">
        <f t="shared" si="2"/>
        <v>345000</v>
      </c>
      <c r="V45" s="88">
        <f t="shared" si="3"/>
        <v>4500</v>
      </c>
      <c r="W45" s="85">
        <f t="shared" si="4"/>
        <v>1035000</v>
      </c>
      <c r="X45" s="89">
        <f>VLOOKUP(B45,'[1]c Nhiều gửi'!$B$4:$Y$157,24,0)</f>
        <v>2000</v>
      </c>
      <c r="Y45" s="88"/>
      <c r="Z45" s="90">
        <f>VLOOKUP($B45,'[1]SL in 2024 c Nhiều gửi'!$B$11:$G$190,6,0)</f>
        <v>270</v>
      </c>
      <c r="AA45" s="85">
        <f>VLOOKUP(B45,[1]Sheet4!$B$7:$E$186,4,0)</f>
        <v>4100</v>
      </c>
      <c r="AB45" s="87">
        <f t="shared" si="6"/>
        <v>1107000</v>
      </c>
      <c r="AC45" s="85">
        <f>VLOOKUP($B45,'[1]SL in 2024 c Nhiều gửi'!$B$11:$H$190,5,0)</f>
        <v>0</v>
      </c>
      <c r="AD45" s="87">
        <f t="shared" si="5"/>
        <v>0</v>
      </c>
      <c r="AE45" s="85">
        <f t="shared" si="7"/>
        <v>0</v>
      </c>
      <c r="AF45" s="85">
        <f t="shared" si="8"/>
        <v>0</v>
      </c>
    </row>
    <row r="46" spans="1:32" ht="35.25" customHeight="1">
      <c r="A46" s="77">
        <v>43</v>
      </c>
      <c r="B46" s="78" t="s">
        <v>172</v>
      </c>
      <c r="C46" s="79" t="s">
        <v>268</v>
      </c>
      <c r="D46" s="80" t="s">
        <v>269</v>
      </c>
      <c r="E46" s="81" t="s">
        <v>1</v>
      </c>
      <c r="F46" s="82">
        <v>33500</v>
      </c>
      <c r="G46" s="83">
        <v>120</v>
      </c>
      <c r="H46" s="84">
        <f t="shared" si="0"/>
        <v>4020000</v>
      </c>
      <c r="I46" s="85">
        <v>200</v>
      </c>
      <c r="J46" s="85">
        <v>1700</v>
      </c>
      <c r="K46" s="85"/>
      <c r="L46" s="85">
        <v>9400</v>
      </c>
      <c r="M46" s="85"/>
      <c r="N46" s="85"/>
      <c r="O46" s="85"/>
      <c r="P46" s="85"/>
      <c r="Q46" s="85">
        <v>1200</v>
      </c>
      <c r="R46" s="85">
        <v>1000</v>
      </c>
      <c r="S46" s="85">
        <f>VLOOKUP(B46,'[1]c Nhiều gửi'!$B$4:$S$157,18,0)</f>
        <v>8200</v>
      </c>
      <c r="T46" s="86">
        <f t="shared" si="1"/>
        <v>21700</v>
      </c>
      <c r="U46" s="87">
        <f t="shared" si="2"/>
        <v>2604000</v>
      </c>
      <c r="V46" s="88">
        <f t="shared" si="3"/>
        <v>11800</v>
      </c>
      <c r="W46" s="85">
        <f t="shared" si="4"/>
        <v>1416000</v>
      </c>
      <c r="X46" s="89">
        <f>VLOOKUP(B46,'[1]c Nhiều gửi'!$B$4:$Y$157,24,0)</f>
        <v>11800</v>
      </c>
      <c r="Y46" s="88"/>
      <c r="Z46" s="90">
        <f>VLOOKUP($B46,'[1]SL in 2024 c Nhiều gửi'!$B$11:$G$190,6,0)</f>
        <v>180</v>
      </c>
      <c r="AA46" s="85">
        <f>VLOOKUP(B46,[1]Sheet4!$B$7:$E$186,4,0)</f>
        <v>36800</v>
      </c>
      <c r="AB46" s="87">
        <f t="shared" si="6"/>
        <v>6624000</v>
      </c>
      <c r="AC46" s="85">
        <f>VLOOKUP($B46,'[1]SL in 2024 c Nhiều gửi'!$B$11:$H$190,5,0)</f>
        <v>20000</v>
      </c>
      <c r="AD46" s="87">
        <f t="shared" si="5"/>
        <v>3600000</v>
      </c>
      <c r="AE46" s="85">
        <f t="shared" si="7"/>
        <v>15000</v>
      </c>
      <c r="AF46" s="85">
        <f t="shared" si="8"/>
        <v>2700000</v>
      </c>
    </row>
    <row r="47" spans="1:32" ht="34.5" customHeight="1">
      <c r="A47" s="77">
        <v>44</v>
      </c>
      <c r="B47" s="78" t="s">
        <v>287</v>
      </c>
      <c r="C47" s="79" t="s">
        <v>80</v>
      </c>
      <c r="D47" s="80" t="s">
        <v>272</v>
      </c>
      <c r="E47" s="81" t="s">
        <v>1</v>
      </c>
      <c r="F47" s="82">
        <v>300</v>
      </c>
      <c r="G47" s="83">
        <v>1500</v>
      </c>
      <c r="H47" s="84">
        <f t="shared" si="0"/>
        <v>450000</v>
      </c>
      <c r="I47" s="85"/>
      <c r="J47" s="85"/>
      <c r="K47" s="85"/>
      <c r="L47" s="85"/>
      <c r="M47" s="85"/>
      <c r="N47" s="85"/>
      <c r="O47" s="85"/>
      <c r="P47" s="85"/>
      <c r="Q47" s="85"/>
      <c r="R47" s="85"/>
      <c r="S47" s="85">
        <f>VLOOKUP(B47,'[1]c Nhiều gửi'!$B$4:$S$157,18,0)</f>
        <v>0</v>
      </c>
      <c r="T47" s="86">
        <f t="shared" si="1"/>
        <v>0</v>
      </c>
      <c r="U47" s="87">
        <f t="shared" si="2"/>
        <v>0</v>
      </c>
      <c r="V47" s="88">
        <f t="shared" si="3"/>
        <v>300</v>
      </c>
      <c r="W47" s="85">
        <f t="shared" si="4"/>
        <v>450000</v>
      </c>
      <c r="X47" s="89">
        <f>VLOOKUP(B47,'[1]c Nhiều gửi'!$B$4:$Y$157,24,0)</f>
        <v>9500</v>
      </c>
      <c r="Y47" s="88"/>
      <c r="Z47" s="90"/>
      <c r="AA47" s="85"/>
      <c r="AB47" s="87">
        <f t="shared" si="6"/>
        <v>0</v>
      </c>
      <c r="AC47" s="85"/>
      <c r="AD47" s="87">
        <f t="shared" si="5"/>
        <v>0</v>
      </c>
      <c r="AE47" s="85">
        <f t="shared" si="7"/>
        <v>0</v>
      </c>
      <c r="AF47" s="85">
        <f t="shared" si="8"/>
        <v>0</v>
      </c>
    </row>
    <row r="48" spans="1:32" ht="35.25" customHeight="1">
      <c r="A48" s="77">
        <v>45</v>
      </c>
      <c r="B48" s="78" t="s">
        <v>141</v>
      </c>
      <c r="C48" s="79" t="s">
        <v>80</v>
      </c>
      <c r="D48" s="80" t="s">
        <v>272</v>
      </c>
      <c r="E48" s="81" t="s">
        <v>1</v>
      </c>
      <c r="F48" s="82">
        <v>300</v>
      </c>
      <c r="G48" s="83">
        <v>1500</v>
      </c>
      <c r="H48" s="84">
        <f t="shared" si="0"/>
        <v>450000</v>
      </c>
      <c r="I48" s="85"/>
      <c r="J48" s="85"/>
      <c r="K48" s="85"/>
      <c r="L48" s="85"/>
      <c r="M48" s="85"/>
      <c r="N48" s="85"/>
      <c r="O48" s="85"/>
      <c r="P48" s="85"/>
      <c r="Q48" s="85"/>
      <c r="R48" s="85">
        <v>200</v>
      </c>
      <c r="S48" s="85">
        <f>VLOOKUP(B48,'[1]c Nhiều gửi'!$B$4:$S$157,18,0)</f>
        <v>0</v>
      </c>
      <c r="T48" s="86">
        <f t="shared" si="1"/>
        <v>200</v>
      </c>
      <c r="U48" s="87">
        <f t="shared" si="2"/>
        <v>300000</v>
      </c>
      <c r="V48" s="88">
        <f t="shared" si="3"/>
        <v>100</v>
      </c>
      <c r="W48" s="85">
        <f t="shared" si="4"/>
        <v>150000</v>
      </c>
      <c r="X48" s="89">
        <f>VLOOKUP(B48,'[1]c Nhiều gửi'!$B$4:$Y$157,24,0)</f>
        <v>0</v>
      </c>
      <c r="Y48" s="88"/>
      <c r="Z48" s="90">
        <f>VLOOKUP($B48,'[1]SL in 2024 c Nhiều gửi'!$B$11:$G$190,6,0)</f>
        <v>1770</v>
      </c>
      <c r="AA48" s="85">
        <f>VLOOKUP(B48,[1]Sheet4!$B$7:$E$186,4,0)</f>
        <v>300</v>
      </c>
      <c r="AB48" s="87">
        <f t="shared" si="6"/>
        <v>531000</v>
      </c>
      <c r="AC48" s="85">
        <f>VLOOKUP($B48,'[1]SL in 2024 c Nhiều gửi'!$B$11:$H$190,5,0)</f>
        <v>300</v>
      </c>
      <c r="AD48" s="87">
        <f t="shared" si="5"/>
        <v>531000</v>
      </c>
      <c r="AE48" s="85">
        <f t="shared" si="7"/>
        <v>225</v>
      </c>
      <c r="AF48" s="85">
        <f t="shared" si="8"/>
        <v>398250</v>
      </c>
    </row>
    <row r="49" spans="1:32" ht="39" customHeight="1">
      <c r="A49" s="77">
        <v>46</v>
      </c>
      <c r="B49" s="78" t="s">
        <v>288</v>
      </c>
      <c r="C49" s="79" t="s">
        <v>80</v>
      </c>
      <c r="D49" s="80" t="s">
        <v>272</v>
      </c>
      <c r="E49" s="81" t="s">
        <v>1</v>
      </c>
      <c r="F49" s="82">
        <v>12500</v>
      </c>
      <c r="G49" s="83">
        <v>600</v>
      </c>
      <c r="H49" s="84">
        <f t="shared" si="0"/>
        <v>7500000</v>
      </c>
      <c r="I49" s="85"/>
      <c r="J49" s="85"/>
      <c r="K49" s="85"/>
      <c r="L49" s="85"/>
      <c r="M49" s="85"/>
      <c r="N49" s="85"/>
      <c r="O49" s="85"/>
      <c r="P49" s="85"/>
      <c r="Q49" s="85"/>
      <c r="R49" s="85"/>
      <c r="S49" s="85">
        <f>VLOOKUP(B49,'[1]c Nhiều gửi'!$B$4:$S$157,18,0)</f>
        <v>3000</v>
      </c>
      <c r="T49" s="86">
        <f t="shared" si="1"/>
        <v>3000</v>
      </c>
      <c r="U49" s="87">
        <f t="shared" si="2"/>
        <v>1800000</v>
      </c>
      <c r="V49" s="88">
        <f t="shared" si="3"/>
        <v>9500</v>
      </c>
      <c r="W49" s="85">
        <f t="shared" si="4"/>
        <v>5700000</v>
      </c>
      <c r="X49" s="89">
        <f>VLOOKUP(B49,'[1]c Nhiều gửi'!$B$4:$Y$157,24,0)</f>
        <v>0</v>
      </c>
      <c r="Y49" s="88"/>
      <c r="Z49" s="90">
        <f>VLOOKUP($B49,'[1]SL in 2024 c Nhiều gửi'!$B$11:$G$190,6,0)</f>
        <v>940</v>
      </c>
      <c r="AA49" s="85">
        <f>VLOOKUP(B49,[1]Sheet4!$B$7:$E$186,4,0)</f>
        <v>2500</v>
      </c>
      <c r="AB49" s="87">
        <f t="shared" si="6"/>
        <v>2350000</v>
      </c>
      <c r="AC49" s="85">
        <f>VLOOKUP($B49,'[1]SL in 2024 c Nhiều gửi'!$B$11:$H$190,5,0)</f>
        <v>5000</v>
      </c>
      <c r="AD49" s="87">
        <f t="shared" si="5"/>
        <v>4700000</v>
      </c>
      <c r="AE49" s="85">
        <f t="shared" si="7"/>
        <v>3750</v>
      </c>
      <c r="AF49" s="85">
        <f t="shared" si="8"/>
        <v>3525000</v>
      </c>
    </row>
    <row r="50" spans="1:32" ht="37.5" customHeight="1">
      <c r="A50" s="77">
        <v>47</v>
      </c>
      <c r="B50" s="78" t="s">
        <v>289</v>
      </c>
      <c r="C50" s="79" t="s">
        <v>268</v>
      </c>
      <c r="D50" s="80" t="s">
        <v>272</v>
      </c>
      <c r="E50" s="81" t="s">
        <v>1</v>
      </c>
      <c r="F50" s="82">
        <v>200</v>
      </c>
      <c r="G50" s="83">
        <v>1100</v>
      </c>
      <c r="H50" s="84">
        <f t="shared" si="0"/>
        <v>220000</v>
      </c>
      <c r="I50" s="85"/>
      <c r="J50" s="85"/>
      <c r="K50" s="85"/>
      <c r="L50" s="85"/>
      <c r="M50" s="85"/>
      <c r="N50" s="85"/>
      <c r="O50" s="85"/>
      <c r="P50" s="85"/>
      <c r="Q50" s="85"/>
      <c r="R50" s="85"/>
      <c r="S50" s="85">
        <f>VLOOKUP(B50,'[1]c Nhiều gửi'!$B$4:$S$157,18,0)</f>
        <v>0</v>
      </c>
      <c r="T50" s="86">
        <f t="shared" si="1"/>
        <v>0</v>
      </c>
      <c r="U50" s="87">
        <f t="shared" si="2"/>
        <v>0</v>
      </c>
      <c r="V50" s="88">
        <f t="shared" si="3"/>
        <v>200</v>
      </c>
      <c r="W50" s="85">
        <f t="shared" si="4"/>
        <v>220000</v>
      </c>
      <c r="X50" s="89">
        <f>VLOOKUP(B50,'[1]c Nhiều gửi'!$B$4:$Y$157,24,0)</f>
        <v>0</v>
      </c>
      <c r="Y50" s="88"/>
      <c r="Z50" s="90">
        <f>VLOOKUP($B50,'[1]SL in 2024 c Nhiều gửi'!$B$11:$G$190,6,0)</f>
        <v>1300</v>
      </c>
      <c r="AA50" s="85">
        <f>VLOOKUP(B50,[1]Sheet4!$B$7:$E$186,4,0)</f>
        <v>200</v>
      </c>
      <c r="AB50" s="87">
        <f t="shared" si="6"/>
        <v>260000</v>
      </c>
      <c r="AC50" s="85">
        <f>VLOOKUP($B50,'[1]SL in 2024 c Nhiều gửi'!$B$11:$H$190,5,0)</f>
        <v>200</v>
      </c>
      <c r="AD50" s="87">
        <f t="shared" si="5"/>
        <v>260000</v>
      </c>
      <c r="AE50" s="85">
        <f t="shared" si="7"/>
        <v>150</v>
      </c>
      <c r="AF50" s="85">
        <f t="shared" si="8"/>
        <v>195000</v>
      </c>
    </row>
    <row r="51" spans="1:32" ht="37.5" customHeight="1">
      <c r="A51" s="77">
        <v>48</v>
      </c>
      <c r="B51" s="78" t="s">
        <v>189</v>
      </c>
      <c r="C51" s="79" t="s">
        <v>268</v>
      </c>
      <c r="D51" s="80" t="s">
        <v>269</v>
      </c>
      <c r="E51" s="81" t="s">
        <v>1</v>
      </c>
      <c r="F51" s="82">
        <v>1040</v>
      </c>
      <c r="G51" s="83">
        <v>800</v>
      </c>
      <c r="H51" s="84">
        <f t="shared" si="0"/>
        <v>832000</v>
      </c>
      <c r="I51" s="85"/>
      <c r="J51" s="85"/>
      <c r="K51" s="85"/>
      <c r="L51" s="85"/>
      <c r="M51" s="85"/>
      <c r="N51" s="85"/>
      <c r="O51" s="85"/>
      <c r="P51" s="85">
        <v>500</v>
      </c>
      <c r="Q51" s="85"/>
      <c r="R51" s="85"/>
      <c r="S51" s="85">
        <f>VLOOKUP(B51,'[1]c Nhiều gửi'!$B$4:$S$157,18,0)</f>
        <v>0</v>
      </c>
      <c r="T51" s="86">
        <f t="shared" si="1"/>
        <v>500</v>
      </c>
      <c r="U51" s="87">
        <f t="shared" si="2"/>
        <v>400000</v>
      </c>
      <c r="V51" s="88">
        <f t="shared" si="3"/>
        <v>540</v>
      </c>
      <c r="W51" s="85">
        <f t="shared" si="4"/>
        <v>432000</v>
      </c>
      <c r="X51" s="89">
        <f>VLOOKUP(B51,'[1]c Nhiều gửi'!$B$4:$Y$157,24,0)</f>
        <v>0</v>
      </c>
      <c r="Y51" s="88"/>
      <c r="Z51" s="90">
        <f>VLOOKUP($B51,'[1]SL in 2024 c Nhiều gửi'!$B$11:$G$190,6,0)</f>
        <v>940</v>
      </c>
      <c r="AA51" s="85">
        <f>VLOOKUP(B51,[1]Sheet4!$B$7:$E$186,4,0)</f>
        <v>1000</v>
      </c>
      <c r="AB51" s="87">
        <f t="shared" si="6"/>
        <v>940000</v>
      </c>
      <c r="AC51" s="85">
        <f>VLOOKUP($B51,'[1]SL in 2024 c Nhiều gửi'!$B$11:$H$190,5,0)</f>
        <v>1000</v>
      </c>
      <c r="AD51" s="87">
        <f t="shared" si="5"/>
        <v>940000</v>
      </c>
      <c r="AE51" s="85">
        <f t="shared" si="7"/>
        <v>750</v>
      </c>
      <c r="AF51" s="85">
        <f t="shared" si="8"/>
        <v>705000</v>
      </c>
    </row>
    <row r="52" spans="1:32" ht="36.75" customHeight="1">
      <c r="A52" s="77">
        <v>49</v>
      </c>
      <c r="B52" s="78" t="s">
        <v>187</v>
      </c>
      <c r="C52" s="79" t="s">
        <v>268</v>
      </c>
      <c r="D52" s="80" t="s">
        <v>269</v>
      </c>
      <c r="E52" s="81" t="s">
        <v>1</v>
      </c>
      <c r="F52" s="82">
        <v>1040</v>
      </c>
      <c r="G52" s="83">
        <v>800</v>
      </c>
      <c r="H52" s="84">
        <f t="shared" si="0"/>
        <v>832000</v>
      </c>
      <c r="I52" s="85"/>
      <c r="J52" s="85"/>
      <c r="K52" s="85"/>
      <c r="L52" s="85"/>
      <c r="M52" s="85"/>
      <c r="N52" s="85"/>
      <c r="O52" s="85"/>
      <c r="P52" s="85">
        <v>500</v>
      </c>
      <c r="Q52" s="85"/>
      <c r="R52" s="85"/>
      <c r="S52" s="85">
        <f>VLOOKUP(B52,'[1]c Nhiều gửi'!$B$4:$S$157,18,0)</f>
        <v>0</v>
      </c>
      <c r="T52" s="86">
        <f t="shared" si="1"/>
        <v>500</v>
      </c>
      <c r="U52" s="87">
        <f t="shared" si="2"/>
        <v>400000</v>
      </c>
      <c r="V52" s="88">
        <f t="shared" si="3"/>
        <v>540</v>
      </c>
      <c r="W52" s="85">
        <f t="shared" si="4"/>
        <v>432000</v>
      </c>
      <c r="X52" s="89">
        <f>VLOOKUP(B52,'[1]c Nhiều gửi'!$B$4:$Y$157,24,0)</f>
        <v>0</v>
      </c>
      <c r="Y52" s="88"/>
      <c r="Z52" s="90">
        <f>VLOOKUP($B52,'[1]SL in 2024 c Nhiều gửi'!$B$11:$G$190,6,0)</f>
        <v>940</v>
      </c>
      <c r="AA52" s="85">
        <f>VLOOKUP(B52,[1]Sheet4!$B$7:$E$186,4,0)</f>
        <v>1000</v>
      </c>
      <c r="AB52" s="87">
        <f t="shared" si="6"/>
        <v>940000</v>
      </c>
      <c r="AC52" s="85">
        <f>VLOOKUP($B52,'[1]SL in 2024 c Nhiều gửi'!$B$11:$H$190,5,0)</f>
        <v>1000</v>
      </c>
      <c r="AD52" s="87">
        <f t="shared" si="5"/>
        <v>940000</v>
      </c>
      <c r="AE52" s="85">
        <f t="shared" si="7"/>
        <v>750</v>
      </c>
      <c r="AF52" s="85">
        <f t="shared" si="8"/>
        <v>705000</v>
      </c>
    </row>
    <row r="53" spans="1:32" ht="38.25" customHeight="1">
      <c r="A53" s="77">
        <v>50</v>
      </c>
      <c r="B53" s="78" t="s">
        <v>290</v>
      </c>
      <c r="C53" s="79" t="s">
        <v>268</v>
      </c>
      <c r="D53" s="80" t="s">
        <v>272</v>
      </c>
      <c r="E53" s="81" t="s">
        <v>1</v>
      </c>
      <c r="F53" s="82">
        <v>300</v>
      </c>
      <c r="G53" s="83">
        <v>1100</v>
      </c>
      <c r="H53" s="84">
        <f t="shared" si="0"/>
        <v>330000</v>
      </c>
      <c r="I53" s="85"/>
      <c r="J53" s="85">
        <v>300</v>
      </c>
      <c r="K53" s="85"/>
      <c r="L53" s="85"/>
      <c r="M53" s="85"/>
      <c r="N53" s="85"/>
      <c r="O53" s="85"/>
      <c r="P53" s="85"/>
      <c r="Q53" s="85"/>
      <c r="R53" s="85"/>
      <c r="S53" s="85">
        <f>VLOOKUP(B53,'[1]c Nhiều gửi'!$B$4:$S$157,18,0)</f>
        <v>0</v>
      </c>
      <c r="T53" s="86">
        <f t="shared" si="1"/>
        <v>300</v>
      </c>
      <c r="U53" s="87">
        <f t="shared" si="2"/>
        <v>330000</v>
      </c>
      <c r="V53" s="88">
        <f t="shared" si="3"/>
        <v>0</v>
      </c>
      <c r="W53" s="85">
        <f t="shared" si="4"/>
        <v>0</v>
      </c>
      <c r="X53" s="89">
        <f>VLOOKUP(B53,'[1]c Nhiều gửi'!$B$4:$Y$157,24,0)</f>
        <v>0</v>
      </c>
      <c r="Y53" s="88"/>
      <c r="Z53" s="90">
        <f>VLOOKUP($B53,'[1]SL in 2024 c Nhiều gửi'!$B$11:$G$190,6,0)</f>
        <v>1300</v>
      </c>
      <c r="AA53" s="85">
        <f>VLOOKUP(B53,[1]Sheet4!$B$7:$E$186,4,0)</f>
        <v>500</v>
      </c>
      <c r="AB53" s="87">
        <f t="shared" si="6"/>
        <v>650000</v>
      </c>
      <c r="AC53" s="85">
        <f>VLOOKUP($B53,'[1]SL in 2024 c Nhiều gửi'!$B$11:$H$190,5,0)</f>
        <v>500</v>
      </c>
      <c r="AD53" s="87">
        <f t="shared" si="5"/>
        <v>650000</v>
      </c>
      <c r="AE53" s="85">
        <f t="shared" si="7"/>
        <v>375</v>
      </c>
      <c r="AF53" s="85">
        <f t="shared" si="8"/>
        <v>487500</v>
      </c>
    </row>
    <row r="54" spans="1:32" ht="36.75" customHeight="1">
      <c r="A54" s="77">
        <v>51</v>
      </c>
      <c r="B54" s="78" t="s">
        <v>127</v>
      </c>
      <c r="C54" s="79" t="s">
        <v>268</v>
      </c>
      <c r="D54" s="80" t="s">
        <v>272</v>
      </c>
      <c r="E54" s="81" t="s">
        <v>1</v>
      </c>
      <c r="F54" s="82">
        <v>250</v>
      </c>
      <c r="G54" s="83">
        <v>1100</v>
      </c>
      <c r="H54" s="84">
        <f t="shared" si="0"/>
        <v>275000</v>
      </c>
      <c r="I54" s="85"/>
      <c r="J54" s="85"/>
      <c r="K54" s="85"/>
      <c r="L54" s="85"/>
      <c r="M54" s="85"/>
      <c r="N54" s="85">
        <v>250</v>
      </c>
      <c r="O54" s="85"/>
      <c r="P54" s="85"/>
      <c r="Q54" s="85"/>
      <c r="R54" s="85"/>
      <c r="S54" s="85">
        <f>VLOOKUP(B54,'[1]c Nhiều gửi'!$B$4:$S$157,18,0)</f>
        <v>0</v>
      </c>
      <c r="T54" s="86">
        <f t="shared" si="1"/>
        <v>250</v>
      </c>
      <c r="U54" s="87">
        <f t="shared" si="2"/>
        <v>275000</v>
      </c>
      <c r="V54" s="88">
        <f t="shared" si="3"/>
        <v>0</v>
      </c>
      <c r="W54" s="85">
        <f t="shared" si="4"/>
        <v>0</v>
      </c>
      <c r="X54" s="89">
        <f>VLOOKUP(B54,'[1]c Nhiều gửi'!$B$4:$Y$157,24,0)</f>
        <v>0</v>
      </c>
      <c r="Y54" s="88"/>
      <c r="Z54" s="90">
        <f>VLOOKUP($B54,'[1]SL in 2024 c Nhiều gửi'!$B$11:$G$190,6,0)</f>
        <v>1300</v>
      </c>
      <c r="AA54" s="85">
        <f>VLOOKUP(B54,[1]Sheet4!$B$7:$E$186,4,0)</f>
        <v>240</v>
      </c>
      <c r="AB54" s="87">
        <f t="shared" si="6"/>
        <v>312000</v>
      </c>
      <c r="AC54" s="85">
        <f>VLOOKUP($B54,'[1]SL in 2024 c Nhiều gửi'!$B$11:$H$190,5,0)</f>
        <v>240</v>
      </c>
      <c r="AD54" s="87">
        <f t="shared" si="5"/>
        <v>312000</v>
      </c>
      <c r="AE54" s="85">
        <f t="shared" si="7"/>
        <v>180</v>
      </c>
      <c r="AF54" s="85">
        <f t="shared" si="8"/>
        <v>234000</v>
      </c>
    </row>
    <row r="55" spans="1:32" ht="35.25" customHeight="1">
      <c r="A55" s="77">
        <v>52</v>
      </c>
      <c r="B55" s="78" t="s">
        <v>150</v>
      </c>
      <c r="C55" s="79" t="s">
        <v>291</v>
      </c>
      <c r="D55" s="80" t="s">
        <v>269</v>
      </c>
      <c r="E55" s="79" t="s">
        <v>1</v>
      </c>
      <c r="F55" s="82">
        <v>10000</v>
      </c>
      <c r="G55" s="83">
        <v>120</v>
      </c>
      <c r="H55" s="84">
        <f t="shared" si="0"/>
        <v>1200000</v>
      </c>
      <c r="I55" s="85"/>
      <c r="J55" s="85"/>
      <c r="K55" s="85"/>
      <c r="L55" s="85"/>
      <c r="M55" s="85"/>
      <c r="N55" s="85"/>
      <c r="O55" s="85"/>
      <c r="P55" s="85"/>
      <c r="Q55" s="85"/>
      <c r="R55" s="85">
        <v>4000</v>
      </c>
      <c r="S55" s="85">
        <f>VLOOKUP(B55,'[1]c Nhiều gửi'!$B$4:$S$157,18,0)</f>
        <v>0</v>
      </c>
      <c r="T55" s="86">
        <f t="shared" si="1"/>
        <v>4000</v>
      </c>
      <c r="U55" s="87">
        <f t="shared" si="2"/>
        <v>480000</v>
      </c>
      <c r="V55" s="88">
        <f t="shared" si="3"/>
        <v>6000</v>
      </c>
      <c r="W55" s="85">
        <f t="shared" si="4"/>
        <v>720000</v>
      </c>
      <c r="X55" s="89">
        <f>VLOOKUP(B55,'[1]c Nhiều gửi'!$B$4:$Y$157,24,0)</f>
        <v>6000</v>
      </c>
      <c r="Y55" s="88"/>
      <c r="Z55" s="90">
        <f>VLOOKUP($B55,'[1]SL in 2024 c Nhiều gửi'!$B$11:$G$190,6,0)</f>
        <v>240</v>
      </c>
      <c r="AA55" s="85">
        <f>VLOOKUP(B55,[1]Sheet4!$B$7:$E$186,4,0)</f>
        <v>5000</v>
      </c>
      <c r="AB55" s="87">
        <f t="shared" si="6"/>
        <v>1200000</v>
      </c>
      <c r="AC55" s="85">
        <f>VLOOKUP($B55,'[1]SL in 2024 c Nhiều gửi'!$B$11:$H$190,5,0)</f>
        <v>0</v>
      </c>
      <c r="AD55" s="87">
        <f t="shared" si="5"/>
        <v>0</v>
      </c>
      <c r="AE55" s="85">
        <f t="shared" si="7"/>
        <v>0</v>
      </c>
      <c r="AF55" s="85">
        <f t="shared" si="8"/>
        <v>0</v>
      </c>
    </row>
    <row r="56" spans="1:32" ht="39.75" customHeight="1">
      <c r="A56" s="77">
        <v>53</v>
      </c>
      <c r="B56" s="78" t="s">
        <v>147</v>
      </c>
      <c r="C56" s="79" t="s">
        <v>53</v>
      </c>
      <c r="D56" s="80" t="s">
        <v>269</v>
      </c>
      <c r="E56" s="79" t="s">
        <v>1</v>
      </c>
      <c r="F56" s="82">
        <v>10000</v>
      </c>
      <c r="G56" s="83">
        <v>120</v>
      </c>
      <c r="H56" s="84">
        <f t="shared" si="0"/>
        <v>1200000</v>
      </c>
      <c r="I56" s="85"/>
      <c r="J56" s="85"/>
      <c r="K56" s="85"/>
      <c r="L56" s="85"/>
      <c r="M56" s="85"/>
      <c r="N56" s="85"/>
      <c r="O56" s="85"/>
      <c r="P56" s="85"/>
      <c r="Q56" s="85"/>
      <c r="R56" s="85">
        <v>4000</v>
      </c>
      <c r="S56" s="85">
        <f>VLOOKUP(B56,'[1]c Nhiều gửi'!$B$4:$S$157,18,0)</f>
        <v>0</v>
      </c>
      <c r="T56" s="86">
        <f t="shared" si="1"/>
        <v>4000</v>
      </c>
      <c r="U56" s="87">
        <f t="shared" si="2"/>
        <v>480000</v>
      </c>
      <c r="V56" s="88">
        <f t="shared" si="3"/>
        <v>6000</v>
      </c>
      <c r="W56" s="85">
        <f t="shared" si="4"/>
        <v>720000</v>
      </c>
      <c r="X56" s="89">
        <f>VLOOKUP(B56,'[1]c Nhiều gửi'!$B$4:$Y$157,24,0)</f>
        <v>6000</v>
      </c>
      <c r="Y56" s="88"/>
      <c r="Z56" s="90">
        <f>VLOOKUP($B56,'[1]SL in 2024 c Nhiều gửi'!$B$11:$G$190,6,0)</f>
        <v>240</v>
      </c>
      <c r="AA56" s="85">
        <f>VLOOKUP(B56,[1]Sheet4!$B$7:$E$186,4,0)</f>
        <v>5000</v>
      </c>
      <c r="AB56" s="87">
        <f t="shared" si="6"/>
        <v>1200000</v>
      </c>
      <c r="AC56" s="85">
        <f>VLOOKUP($B56,'[1]SL in 2024 c Nhiều gửi'!$B$11:$H$190,5,0)</f>
        <v>0</v>
      </c>
      <c r="AD56" s="87">
        <f t="shared" si="5"/>
        <v>0</v>
      </c>
      <c r="AE56" s="85">
        <f t="shared" si="7"/>
        <v>0</v>
      </c>
      <c r="AF56" s="85">
        <f t="shared" si="8"/>
        <v>0</v>
      </c>
    </row>
    <row r="57" spans="1:32" ht="34.5" customHeight="1">
      <c r="A57" s="77">
        <v>54</v>
      </c>
      <c r="B57" s="78" t="s">
        <v>292</v>
      </c>
      <c r="C57" s="79" t="s">
        <v>53</v>
      </c>
      <c r="D57" s="80" t="s">
        <v>269</v>
      </c>
      <c r="E57" s="79" t="s">
        <v>1</v>
      </c>
      <c r="F57" s="82">
        <v>4000</v>
      </c>
      <c r="G57" s="83">
        <v>120</v>
      </c>
      <c r="H57" s="84">
        <f t="shared" si="0"/>
        <v>480000</v>
      </c>
      <c r="I57" s="85"/>
      <c r="J57" s="85"/>
      <c r="K57" s="85"/>
      <c r="L57" s="85"/>
      <c r="M57" s="85"/>
      <c r="N57" s="85"/>
      <c r="O57" s="85"/>
      <c r="P57" s="85"/>
      <c r="Q57" s="85"/>
      <c r="R57" s="85"/>
      <c r="S57" s="85">
        <f>VLOOKUP(B57,'[1]c Nhiều gửi'!$B$4:$S$157,18,0)</f>
        <v>0</v>
      </c>
      <c r="T57" s="86">
        <f t="shared" si="1"/>
        <v>0</v>
      </c>
      <c r="U57" s="87">
        <f t="shared" si="2"/>
        <v>0</v>
      </c>
      <c r="V57" s="88">
        <f t="shared" si="3"/>
        <v>4000</v>
      </c>
      <c r="W57" s="85">
        <f t="shared" si="4"/>
        <v>480000</v>
      </c>
      <c r="X57" s="89">
        <f>VLOOKUP(B57,'[1]c Nhiều gửi'!$B$4:$Y$157,24,0)</f>
        <v>4000</v>
      </c>
      <c r="Y57" s="88"/>
      <c r="Z57" s="90"/>
      <c r="AA57" s="85"/>
      <c r="AB57" s="87">
        <f t="shared" si="6"/>
        <v>0</v>
      </c>
      <c r="AC57" s="85"/>
      <c r="AD57" s="87">
        <f t="shared" si="5"/>
        <v>0</v>
      </c>
      <c r="AE57" s="85">
        <f t="shared" si="7"/>
        <v>0</v>
      </c>
      <c r="AF57" s="85">
        <f t="shared" si="8"/>
        <v>0</v>
      </c>
    </row>
    <row r="58" spans="1:32" ht="42.75" customHeight="1">
      <c r="A58" s="77">
        <v>55</v>
      </c>
      <c r="B58" s="78" t="s">
        <v>293</v>
      </c>
      <c r="C58" s="79" t="s">
        <v>268</v>
      </c>
      <c r="D58" s="80" t="s">
        <v>272</v>
      </c>
      <c r="E58" s="79" t="s">
        <v>1</v>
      </c>
      <c r="F58" s="82">
        <v>300</v>
      </c>
      <c r="G58" s="83">
        <v>1100</v>
      </c>
      <c r="H58" s="84">
        <f t="shared" si="0"/>
        <v>330000</v>
      </c>
      <c r="I58" s="85"/>
      <c r="J58" s="85"/>
      <c r="K58" s="85"/>
      <c r="L58" s="85"/>
      <c r="M58" s="85">
        <v>300</v>
      </c>
      <c r="N58" s="85"/>
      <c r="O58" s="85"/>
      <c r="P58" s="85"/>
      <c r="Q58" s="85"/>
      <c r="R58" s="85"/>
      <c r="S58" s="85">
        <f>VLOOKUP(B58,'[1]c Nhiều gửi'!$B$4:$S$157,18,0)</f>
        <v>0</v>
      </c>
      <c r="T58" s="86">
        <f t="shared" si="1"/>
        <v>300</v>
      </c>
      <c r="U58" s="87">
        <f t="shared" si="2"/>
        <v>330000</v>
      </c>
      <c r="V58" s="88">
        <f t="shared" si="3"/>
        <v>0</v>
      </c>
      <c r="W58" s="85">
        <f t="shared" si="4"/>
        <v>0</v>
      </c>
      <c r="X58" s="89">
        <f>VLOOKUP(B58,'[1]c Nhiều gửi'!$B$4:$Y$157,24,0)</f>
        <v>0</v>
      </c>
      <c r="Y58" s="88"/>
      <c r="Z58" s="90">
        <f>VLOOKUP($B58,'[1]SL in 2024 c Nhiều gửi'!$B$11:$G$190,6,0)</f>
        <v>1300</v>
      </c>
      <c r="AA58" s="85">
        <f>VLOOKUP(B58,[1]Sheet4!$B$7:$E$186,4,0)</f>
        <v>300</v>
      </c>
      <c r="AB58" s="87">
        <f t="shared" si="6"/>
        <v>390000</v>
      </c>
      <c r="AC58" s="85">
        <f>VLOOKUP($B58,'[1]SL in 2024 c Nhiều gửi'!$B$11:$H$190,5,0)</f>
        <v>300</v>
      </c>
      <c r="AD58" s="87">
        <f t="shared" si="5"/>
        <v>390000</v>
      </c>
      <c r="AE58" s="85">
        <f t="shared" si="7"/>
        <v>225</v>
      </c>
      <c r="AF58" s="85">
        <f t="shared" si="8"/>
        <v>292500</v>
      </c>
    </row>
    <row r="59" spans="1:32" ht="37.5" customHeight="1">
      <c r="A59" s="77">
        <v>56</v>
      </c>
      <c r="B59" s="78" t="s">
        <v>93</v>
      </c>
      <c r="C59" s="79" t="s">
        <v>268</v>
      </c>
      <c r="D59" s="80" t="s">
        <v>272</v>
      </c>
      <c r="E59" s="79" t="s">
        <v>1</v>
      </c>
      <c r="F59" s="82">
        <v>137900</v>
      </c>
      <c r="G59" s="83">
        <v>120</v>
      </c>
      <c r="H59" s="84">
        <f t="shared" si="0"/>
        <v>16548000</v>
      </c>
      <c r="I59" s="85">
        <v>6500</v>
      </c>
      <c r="J59" s="85">
        <v>13100</v>
      </c>
      <c r="K59" s="85">
        <v>10500</v>
      </c>
      <c r="L59" s="85">
        <v>20000</v>
      </c>
      <c r="M59" s="85">
        <v>7700</v>
      </c>
      <c r="N59" s="85">
        <v>10500</v>
      </c>
      <c r="O59" s="85">
        <v>8300</v>
      </c>
      <c r="P59" s="85">
        <v>8000</v>
      </c>
      <c r="Q59" s="85">
        <v>5000</v>
      </c>
      <c r="R59" s="85">
        <v>7500</v>
      </c>
      <c r="S59" s="85">
        <f>VLOOKUP(B59,'[1]c Nhiều gửi'!$B$4:$S$157,18,0)</f>
        <v>31200</v>
      </c>
      <c r="T59" s="86">
        <f t="shared" si="1"/>
        <v>128300</v>
      </c>
      <c r="U59" s="87">
        <f t="shared" si="2"/>
        <v>15396000</v>
      </c>
      <c r="V59" s="88">
        <f t="shared" si="3"/>
        <v>9600</v>
      </c>
      <c r="W59" s="85">
        <f t="shared" si="4"/>
        <v>1152000</v>
      </c>
      <c r="X59" s="89">
        <f>VLOOKUP(B59,'[1]c Nhiều gửi'!$B$4:$Y$157,24,0)</f>
        <v>0</v>
      </c>
      <c r="Y59" s="88">
        <v>1000</v>
      </c>
      <c r="Z59" s="90">
        <f>VLOOKUP($B59,'[1]SL in 2024 c Nhiều gửi'!$B$11:$G$190,6,0)</f>
        <v>180</v>
      </c>
      <c r="AA59" s="85">
        <f>VLOOKUP(B59,[1]Sheet4!$B$7:$E$186,4,0)</f>
        <v>121300</v>
      </c>
      <c r="AB59" s="87">
        <f t="shared" si="6"/>
        <v>21834000</v>
      </c>
      <c r="AC59" s="85">
        <f>VLOOKUP($B59,'[1]SL in 2024 c Nhiều gửi'!$B$11:$H$190,5,0)</f>
        <v>121300</v>
      </c>
      <c r="AD59" s="87">
        <f t="shared" si="5"/>
        <v>21834000</v>
      </c>
      <c r="AE59" s="85">
        <f t="shared" si="7"/>
        <v>90975</v>
      </c>
      <c r="AF59" s="85">
        <f t="shared" si="8"/>
        <v>16375500</v>
      </c>
    </row>
    <row r="60" spans="1:32" ht="36" customHeight="1">
      <c r="A60" s="77">
        <v>57</v>
      </c>
      <c r="B60" s="78" t="s">
        <v>128</v>
      </c>
      <c r="C60" s="79" t="s">
        <v>268</v>
      </c>
      <c r="D60" s="80" t="s">
        <v>272</v>
      </c>
      <c r="E60" s="79" t="s">
        <v>1</v>
      </c>
      <c r="F60" s="82">
        <v>19800</v>
      </c>
      <c r="G60" s="83">
        <v>140</v>
      </c>
      <c r="H60" s="84">
        <f t="shared" si="0"/>
        <v>2772000</v>
      </c>
      <c r="I60" s="85">
        <v>9400</v>
      </c>
      <c r="J60" s="85"/>
      <c r="K60" s="85"/>
      <c r="L60" s="85"/>
      <c r="M60" s="85"/>
      <c r="N60" s="85"/>
      <c r="O60" s="85">
        <v>500</v>
      </c>
      <c r="P60" s="85"/>
      <c r="Q60" s="85"/>
      <c r="R60" s="85"/>
      <c r="S60" s="85">
        <f>VLOOKUP(B60,'[1]c Nhiều gửi'!$B$4:$S$157,18,0)</f>
        <v>3700</v>
      </c>
      <c r="T60" s="86">
        <f t="shared" si="1"/>
        <v>13600</v>
      </c>
      <c r="U60" s="87">
        <f t="shared" si="2"/>
        <v>1904000</v>
      </c>
      <c r="V60" s="88">
        <f t="shared" si="3"/>
        <v>6200</v>
      </c>
      <c r="W60" s="85">
        <f t="shared" si="4"/>
        <v>868000</v>
      </c>
      <c r="X60" s="89">
        <f>VLOOKUP(B60,'[1]c Nhiều gửi'!$B$4:$Y$157,24,0)</f>
        <v>6200</v>
      </c>
      <c r="Y60" s="88">
        <v>500</v>
      </c>
      <c r="Z60" s="90">
        <f>VLOOKUP($B60,'[1]SL in 2024 c Nhiều gửi'!$B$11:$G$190,6,0)</f>
        <v>190</v>
      </c>
      <c r="AA60" s="85">
        <f>VLOOKUP(B60,[1]Sheet4!$B$7:$E$186,4,0)</f>
        <v>25300</v>
      </c>
      <c r="AB60" s="87">
        <f t="shared" si="6"/>
        <v>4807000</v>
      </c>
      <c r="AC60" s="85">
        <f>VLOOKUP($B60,'[1]SL in 2024 c Nhiều gửi'!$B$11:$H$190,5,0)</f>
        <v>20000</v>
      </c>
      <c r="AD60" s="87">
        <f t="shared" si="5"/>
        <v>3800000</v>
      </c>
      <c r="AE60" s="85">
        <f t="shared" si="7"/>
        <v>15000</v>
      </c>
      <c r="AF60" s="85">
        <f t="shared" si="8"/>
        <v>2850000</v>
      </c>
    </row>
    <row r="61" spans="1:32" ht="43.5" customHeight="1">
      <c r="A61" s="77">
        <v>58</v>
      </c>
      <c r="B61" s="78" t="s">
        <v>294</v>
      </c>
      <c r="C61" s="79" t="s">
        <v>80</v>
      </c>
      <c r="D61" s="80" t="s">
        <v>272</v>
      </c>
      <c r="E61" s="79" t="s">
        <v>1</v>
      </c>
      <c r="F61" s="82">
        <v>5000</v>
      </c>
      <c r="G61" s="83">
        <v>600</v>
      </c>
      <c r="H61" s="84">
        <f t="shared" si="0"/>
        <v>3000000</v>
      </c>
      <c r="I61" s="85">
        <v>2000</v>
      </c>
      <c r="J61" s="85">
        <v>500</v>
      </c>
      <c r="K61" s="85"/>
      <c r="L61" s="85"/>
      <c r="M61" s="85"/>
      <c r="N61" s="85"/>
      <c r="O61" s="85">
        <v>500</v>
      </c>
      <c r="P61" s="85">
        <v>500</v>
      </c>
      <c r="Q61" s="85">
        <v>300</v>
      </c>
      <c r="R61" s="85">
        <v>500</v>
      </c>
      <c r="S61" s="85">
        <f>VLOOKUP(B61,'[1]c Nhiều gửi'!$B$4:$S$157,18,0)</f>
        <v>700</v>
      </c>
      <c r="T61" s="86">
        <f t="shared" si="1"/>
        <v>5000</v>
      </c>
      <c r="U61" s="87">
        <f t="shared" si="2"/>
        <v>3000000</v>
      </c>
      <c r="V61" s="88">
        <f t="shared" si="3"/>
        <v>0</v>
      </c>
      <c r="W61" s="85">
        <f t="shared" si="4"/>
        <v>0</v>
      </c>
      <c r="X61" s="89">
        <f>VLOOKUP(B61,'[1]c Nhiều gửi'!$B$4:$Y$157,24,0)</f>
        <v>0</v>
      </c>
      <c r="Y61" s="88">
        <v>100</v>
      </c>
      <c r="Z61" s="90">
        <f>VLOOKUP($B61,'[1]SL in 2024 c Nhiều gửi'!$B$11:$G$190,6,0)</f>
        <v>710</v>
      </c>
      <c r="AA61" s="85">
        <f>VLOOKUP(B61,[1]Sheet4!$B$7:$E$186,4,0)</f>
        <v>5000</v>
      </c>
      <c r="AB61" s="87">
        <f t="shared" si="6"/>
        <v>3550000</v>
      </c>
      <c r="AC61" s="85">
        <f>VLOOKUP($B61,'[1]SL in 2024 c Nhiều gửi'!$B$11:$H$190,5,0)</f>
        <v>5000</v>
      </c>
      <c r="AD61" s="87">
        <f t="shared" si="5"/>
        <v>3550000</v>
      </c>
      <c r="AE61" s="85">
        <f t="shared" si="7"/>
        <v>3750</v>
      </c>
      <c r="AF61" s="85">
        <f t="shared" si="8"/>
        <v>2662500</v>
      </c>
    </row>
    <row r="62" spans="1:32" ht="37.5" customHeight="1">
      <c r="A62" s="77">
        <v>59</v>
      </c>
      <c r="B62" s="78" t="s">
        <v>163</v>
      </c>
      <c r="C62" s="79" t="s">
        <v>268</v>
      </c>
      <c r="D62" s="80" t="s">
        <v>272</v>
      </c>
      <c r="E62" s="81" t="s">
        <v>1</v>
      </c>
      <c r="F62" s="82">
        <v>500</v>
      </c>
      <c r="G62" s="83">
        <v>1100</v>
      </c>
      <c r="H62" s="84">
        <f t="shared" si="0"/>
        <v>550000</v>
      </c>
      <c r="I62" s="85"/>
      <c r="J62" s="85"/>
      <c r="K62" s="85"/>
      <c r="L62" s="85"/>
      <c r="M62" s="85"/>
      <c r="N62" s="85">
        <v>300</v>
      </c>
      <c r="O62" s="85"/>
      <c r="P62" s="85"/>
      <c r="Q62" s="85"/>
      <c r="R62" s="85"/>
      <c r="S62" s="85">
        <f>VLOOKUP(B62,'[1]c Nhiều gửi'!$B$4:$S$157,18,0)</f>
        <v>0</v>
      </c>
      <c r="T62" s="86">
        <f t="shared" si="1"/>
        <v>300</v>
      </c>
      <c r="U62" s="87">
        <f t="shared" si="2"/>
        <v>330000</v>
      </c>
      <c r="V62" s="88">
        <f t="shared" si="3"/>
        <v>200</v>
      </c>
      <c r="W62" s="85">
        <f t="shared" si="4"/>
        <v>220000</v>
      </c>
      <c r="X62" s="89">
        <f>VLOOKUP(B62,'[1]c Nhiều gửi'!$B$4:$Y$157,24,0)</f>
        <v>0</v>
      </c>
      <c r="Y62" s="88"/>
      <c r="Z62" s="90">
        <f>VLOOKUP($B62,'[1]SL in 2024 c Nhiều gửi'!$B$11:$G$190,6,0)</f>
        <v>1300</v>
      </c>
      <c r="AA62" s="85">
        <f>VLOOKUP(B62,[1]Sheet4!$B$7:$E$186,4,0)</f>
        <v>500</v>
      </c>
      <c r="AB62" s="87">
        <f t="shared" si="6"/>
        <v>650000</v>
      </c>
      <c r="AC62" s="85">
        <f>VLOOKUP($B62,'[1]SL in 2024 c Nhiều gửi'!$B$11:$H$190,5,0)</f>
        <v>500</v>
      </c>
      <c r="AD62" s="87">
        <f t="shared" si="5"/>
        <v>650000</v>
      </c>
      <c r="AE62" s="85">
        <f t="shared" si="7"/>
        <v>375</v>
      </c>
      <c r="AF62" s="85">
        <f t="shared" si="8"/>
        <v>487500</v>
      </c>
    </row>
    <row r="63" spans="1:32" ht="39" customHeight="1">
      <c r="A63" s="77">
        <v>60</v>
      </c>
      <c r="B63" s="78" t="s">
        <v>14</v>
      </c>
      <c r="C63" s="79" t="s">
        <v>268</v>
      </c>
      <c r="D63" s="80" t="s">
        <v>272</v>
      </c>
      <c r="E63" s="81" t="s">
        <v>1</v>
      </c>
      <c r="F63" s="82">
        <v>1000</v>
      </c>
      <c r="G63" s="83">
        <v>800</v>
      </c>
      <c r="H63" s="84">
        <f t="shared" si="0"/>
        <v>800000</v>
      </c>
      <c r="I63" s="85"/>
      <c r="J63" s="85"/>
      <c r="K63" s="85"/>
      <c r="L63" s="85">
        <v>500</v>
      </c>
      <c r="M63" s="85"/>
      <c r="N63" s="85"/>
      <c r="O63" s="85"/>
      <c r="P63" s="85"/>
      <c r="Q63" s="85"/>
      <c r="R63" s="85"/>
      <c r="S63" s="85">
        <f>VLOOKUP(B63,'[1]c Nhiều gửi'!$B$4:$S$157,18,0)</f>
        <v>500</v>
      </c>
      <c r="T63" s="86">
        <f t="shared" si="1"/>
        <v>1000</v>
      </c>
      <c r="U63" s="87">
        <f t="shared" si="2"/>
        <v>800000</v>
      </c>
      <c r="V63" s="88">
        <f t="shared" si="3"/>
        <v>0</v>
      </c>
      <c r="W63" s="85">
        <f t="shared" si="4"/>
        <v>0</v>
      </c>
      <c r="X63" s="89">
        <f>VLOOKUP(B63,'[1]c Nhiều gửi'!$B$4:$Y$157,24,0)</f>
        <v>0</v>
      </c>
      <c r="Y63" s="88">
        <v>100</v>
      </c>
      <c r="Z63" s="90">
        <f>VLOOKUP($B63,'[1]SL in 2024 c Nhiều gửi'!$B$11:$G$190,6,0)</f>
        <v>940</v>
      </c>
      <c r="AA63" s="85">
        <f>VLOOKUP(B63,[1]Sheet4!$B$7:$E$186,4,0)</f>
        <v>1000</v>
      </c>
      <c r="AB63" s="87">
        <f t="shared" si="6"/>
        <v>940000</v>
      </c>
      <c r="AC63" s="85">
        <f>VLOOKUP($B63,'[1]SL in 2024 c Nhiều gửi'!$B$11:$H$190,5,0)</f>
        <v>1000</v>
      </c>
      <c r="AD63" s="87">
        <f t="shared" si="5"/>
        <v>940000</v>
      </c>
      <c r="AE63" s="85">
        <f t="shared" si="7"/>
        <v>750</v>
      </c>
      <c r="AF63" s="85">
        <f t="shared" si="8"/>
        <v>705000</v>
      </c>
    </row>
    <row r="64" spans="1:32" ht="37.5" customHeight="1">
      <c r="A64" s="77">
        <v>61</v>
      </c>
      <c r="B64" s="78" t="s">
        <v>129</v>
      </c>
      <c r="C64" s="79" t="s">
        <v>268</v>
      </c>
      <c r="D64" s="80" t="s">
        <v>272</v>
      </c>
      <c r="E64" s="79" t="s">
        <v>1</v>
      </c>
      <c r="F64" s="82">
        <v>82000</v>
      </c>
      <c r="G64" s="83">
        <v>120</v>
      </c>
      <c r="H64" s="84">
        <f t="shared" si="0"/>
        <v>9840000</v>
      </c>
      <c r="I64" s="85">
        <v>2400</v>
      </c>
      <c r="J64" s="85">
        <v>2205</v>
      </c>
      <c r="K64" s="85">
        <v>6500</v>
      </c>
      <c r="L64" s="85">
        <v>30000</v>
      </c>
      <c r="M64" s="85"/>
      <c r="N64" s="85"/>
      <c r="O64" s="85">
        <v>7200</v>
      </c>
      <c r="P64" s="85"/>
      <c r="Q64" s="85"/>
      <c r="R64" s="85">
        <v>8300</v>
      </c>
      <c r="S64" s="85">
        <f>VLOOKUP(B64,'[1]c Nhiều gửi'!$B$4:$S$157,18,0)</f>
        <v>25395</v>
      </c>
      <c r="T64" s="86">
        <f t="shared" si="1"/>
        <v>82000</v>
      </c>
      <c r="U64" s="87">
        <f t="shared" si="2"/>
        <v>9840000</v>
      </c>
      <c r="V64" s="88">
        <f t="shared" si="3"/>
        <v>0</v>
      </c>
      <c r="W64" s="85">
        <f t="shared" si="4"/>
        <v>0</v>
      </c>
      <c r="X64" s="89">
        <f>VLOOKUP(B64,'[1]c Nhiều gửi'!$B$4:$Y$157,24,0)</f>
        <v>0</v>
      </c>
      <c r="Y64" s="88">
        <v>1000</v>
      </c>
      <c r="Z64" s="90">
        <f>VLOOKUP($B64,'[1]SL in 2024 c Nhiều gửi'!$B$11:$G$190,6,0)</f>
        <v>180</v>
      </c>
      <c r="AA64" s="85">
        <f>VLOOKUP(B64,[1]Sheet4!$B$7:$E$186,4,0)</f>
        <v>57800</v>
      </c>
      <c r="AB64" s="87">
        <f t="shared" si="6"/>
        <v>10404000</v>
      </c>
      <c r="AC64" s="85">
        <f>VLOOKUP($B64,'[1]SL in 2024 c Nhiều gửi'!$B$11:$H$190,5,0)</f>
        <v>57800</v>
      </c>
      <c r="AD64" s="87">
        <f t="shared" si="5"/>
        <v>10404000</v>
      </c>
      <c r="AE64" s="85">
        <f t="shared" si="7"/>
        <v>43350</v>
      </c>
      <c r="AF64" s="85">
        <f t="shared" si="8"/>
        <v>7803000</v>
      </c>
    </row>
    <row r="65" spans="1:32" ht="36.75" customHeight="1">
      <c r="A65" s="77">
        <v>62</v>
      </c>
      <c r="B65" s="78" t="s">
        <v>159</v>
      </c>
      <c r="C65" s="79" t="s">
        <v>268</v>
      </c>
      <c r="D65" s="80" t="s">
        <v>272</v>
      </c>
      <c r="E65" s="79" t="s">
        <v>1</v>
      </c>
      <c r="F65" s="82">
        <v>15000</v>
      </c>
      <c r="G65" s="83">
        <v>140</v>
      </c>
      <c r="H65" s="84">
        <f t="shared" si="0"/>
        <v>2100000</v>
      </c>
      <c r="I65" s="85"/>
      <c r="J65" s="85"/>
      <c r="K65" s="85">
        <v>2000</v>
      </c>
      <c r="L65" s="85"/>
      <c r="M65" s="85">
        <v>4000</v>
      </c>
      <c r="N65" s="85"/>
      <c r="O65" s="85"/>
      <c r="P65" s="85"/>
      <c r="Q65" s="85"/>
      <c r="R65" s="85"/>
      <c r="S65" s="85">
        <f>VLOOKUP(B65,'[1]c Nhiều gửi'!$B$4:$S$157,18,0)</f>
        <v>6000</v>
      </c>
      <c r="T65" s="86">
        <f t="shared" si="1"/>
        <v>12000</v>
      </c>
      <c r="U65" s="87">
        <f t="shared" si="2"/>
        <v>1680000</v>
      </c>
      <c r="V65" s="88">
        <f t="shared" si="3"/>
        <v>3000</v>
      </c>
      <c r="W65" s="85">
        <f t="shared" si="4"/>
        <v>420000</v>
      </c>
      <c r="X65" s="89">
        <f>VLOOKUP(B65,'[1]c Nhiều gửi'!$B$4:$Y$157,24,0)</f>
        <v>3000</v>
      </c>
      <c r="Y65" s="88"/>
      <c r="Z65" s="90">
        <f>VLOOKUP($B65,'[1]SL in 2024 c Nhiều gửi'!$B$11:$G$190,6,0)</f>
        <v>190</v>
      </c>
      <c r="AA65" s="85">
        <f>VLOOKUP(B65,[1]Sheet4!$B$7:$E$186,4,0)</f>
        <v>15000</v>
      </c>
      <c r="AB65" s="87">
        <f t="shared" si="6"/>
        <v>2850000</v>
      </c>
      <c r="AC65" s="85">
        <f>VLOOKUP($B65,'[1]SL in 2024 c Nhiều gửi'!$B$11:$H$190,5,0)</f>
        <v>12000</v>
      </c>
      <c r="AD65" s="87">
        <f t="shared" si="5"/>
        <v>2280000</v>
      </c>
      <c r="AE65" s="85">
        <f t="shared" si="7"/>
        <v>9000</v>
      </c>
      <c r="AF65" s="85">
        <f t="shared" si="8"/>
        <v>1710000</v>
      </c>
    </row>
    <row r="66" spans="1:32" ht="48" customHeight="1">
      <c r="A66" s="77">
        <v>63</v>
      </c>
      <c r="B66" s="78" t="s">
        <v>295</v>
      </c>
      <c r="C66" s="79" t="s">
        <v>268</v>
      </c>
      <c r="D66" s="80" t="s">
        <v>269</v>
      </c>
      <c r="E66" s="79" t="s">
        <v>1</v>
      </c>
      <c r="F66" s="82">
        <v>7000</v>
      </c>
      <c r="G66" s="83">
        <v>400</v>
      </c>
      <c r="H66" s="84">
        <f t="shared" si="0"/>
        <v>2800000</v>
      </c>
      <c r="I66" s="85">
        <v>1000</v>
      </c>
      <c r="J66" s="85">
        <v>1000</v>
      </c>
      <c r="K66" s="85"/>
      <c r="L66" s="85">
        <v>1000</v>
      </c>
      <c r="M66" s="85"/>
      <c r="N66" s="85">
        <v>1000</v>
      </c>
      <c r="O66" s="85">
        <v>1000</v>
      </c>
      <c r="P66" s="85"/>
      <c r="Q66" s="85"/>
      <c r="R66" s="85">
        <v>2000</v>
      </c>
      <c r="S66" s="85">
        <f>VLOOKUP(B66,'[1]c Nhiều gửi'!$B$4:$S$157,18,0)</f>
        <v>0</v>
      </c>
      <c r="T66" s="86">
        <f t="shared" si="1"/>
        <v>7000</v>
      </c>
      <c r="U66" s="87">
        <f t="shared" si="2"/>
        <v>2800000</v>
      </c>
      <c r="V66" s="88">
        <f t="shared" si="3"/>
        <v>0</v>
      </c>
      <c r="W66" s="85">
        <f t="shared" si="4"/>
        <v>0</v>
      </c>
      <c r="X66" s="89">
        <f>VLOOKUP(B66,'[1]c Nhiều gửi'!$B$4:$Y$157,24,0)</f>
        <v>0</v>
      </c>
      <c r="Y66" s="88"/>
      <c r="Z66" s="90">
        <f>VLOOKUP($B66,'[1]SL in 2024 c Nhiều gửi'!$B$11:$G$190,6,0)</f>
        <v>240</v>
      </c>
      <c r="AA66" s="85">
        <f>VLOOKUP(B66,[1]Sheet4!$B$7:$E$186,4,0)</f>
        <v>7000</v>
      </c>
      <c r="AB66" s="87">
        <f t="shared" si="6"/>
        <v>1680000</v>
      </c>
      <c r="AC66" s="85">
        <f>VLOOKUP($B66,'[1]SL in 2024 c Nhiều gửi'!$B$11:$H$190,5,0)</f>
        <v>7000</v>
      </c>
      <c r="AD66" s="87">
        <f t="shared" si="5"/>
        <v>1680000</v>
      </c>
      <c r="AE66" s="85">
        <f t="shared" si="7"/>
        <v>5250</v>
      </c>
      <c r="AF66" s="85">
        <f t="shared" si="8"/>
        <v>1260000</v>
      </c>
    </row>
    <row r="67" spans="1:32" ht="37.5" customHeight="1">
      <c r="A67" s="77">
        <v>64</v>
      </c>
      <c r="B67" s="78" t="s">
        <v>157</v>
      </c>
      <c r="C67" s="79" t="s">
        <v>51</v>
      </c>
      <c r="D67" s="80" t="s">
        <v>269</v>
      </c>
      <c r="E67" s="79" t="s">
        <v>1</v>
      </c>
      <c r="F67" s="82">
        <v>500</v>
      </c>
      <c r="G67" s="83">
        <v>400</v>
      </c>
      <c r="H67" s="84">
        <f t="shared" si="0"/>
        <v>200000</v>
      </c>
      <c r="I67" s="85"/>
      <c r="J67" s="85"/>
      <c r="K67" s="85"/>
      <c r="L67" s="85"/>
      <c r="M67" s="85"/>
      <c r="N67" s="85"/>
      <c r="O67" s="85"/>
      <c r="P67" s="85"/>
      <c r="Q67" s="85"/>
      <c r="R67" s="85"/>
      <c r="S67" s="85">
        <f>VLOOKUP(B67,'[1]c Nhiều gửi'!$B$4:$S$157,18,0)</f>
        <v>0</v>
      </c>
      <c r="T67" s="86">
        <f t="shared" si="1"/>
        <v>0</v>
      </c>
      <c r="U67" s="87">
        <f t="shared" si="2"/>
        <v>0</v>
      </c>
      <c r="V67" s="88">
        <f t="shared" si="3"/>
        <v>500</v>
      </c>
      <c r="W67" s="85">
        <f t="shared" si="4"/>
        <v>200000</v>
      </c>
      <c r="X67" s="89">
        <f>VLOOKUP(B67,'[1]c Nhiều gửi'!$B$4:$Y$157,24,0)</f>
        <v>0</v>
      </c>
      <c r="Y67" s="88"/>
      <c r="Z67" s="90">
        <f>VLOOKUP($B67,'[1]SL in 2024 c Nhiều gửi'!$B$11:$G$190,6,0)</f>
        <v>470</v>
      </c>
      <c r="AA67" s="85">
        <f>VLOOKUP(B67,[1]Sheet4!$B$7:$E$186,4,0)</f>
        <v>500</v>
      </c>
      <c r="AB67" s="87">
        <f t="shared" si="6"/>
        <v>235000</v>
      </c>
      <c r="AC67" s="85">
        <f>VLOOKUP($B67,'[1]SL in 2024 c Nhiều gửi'!$B$11:$H$190,5,0)</f>
        <v>500</v>
      </c>
      <c r="AD67" s="87">
        <f t="shared" si="5"/>
        <v>235000</v>
      </c>
      <c r="AE67" s="85">
        <f t="shared" si="7"/>
        <v>375</v>
      </c>
      <c r="AF67" s="85">
        <f t="shared" si="8"/>
        <v>176250</v>
      </c>
    </row>
    <row r="68" spans="1:32" ht="36.75" customHeight="1">
      <c r="A68" s="77">
        <v>65</v>
      </c>
      <c r="B68" s="78" t="s">
        <v>87</v>
      </c>
      <c r="C68" s="79" t="s">
        <v>268</v>
      </c>
      <c r="D68" s="80" t="s">
        <v>296</v>
      </c>
      <c r="E68" s="81" t="s">
        <v>1</v>
      </c>
      <c r="F68" s="82">
        <v>20200</v>
      </c>
      <c r="G68" s="83">
        <v>140</v>
      </c>
      <c r="H68" s="84">
        <f t="shared" ref="H68:H131" si="9">G68*F68</f>
        <v>2828000</v>
      </c>
      <c r="I68" s="85"/>
      <c r="J68" s="85"/>
      <c r="K68" s="85">
        <v>5000</v>
      </c>
      <c r="L68" s="85"/>
      <c r="M68" s="85"/>
      <c r="N68" s="85">
        <v>2500</v>
      </c>
      <c r="O68" s="85">
        <v>2500</v>
      </c>
      <c r="P68" s="85"/>
      <c r="Q68" s="85">
        <v>5000</v>
      </c>
      <c r="R68" s="85">
        <v>300</v>
      </c>
      <c r="S68" s="85">
        <f>VLOOKUP(B68,'[1]c Nhiều gửi'!$B$4:$S$157,18,0)</f>
        <v>900</v>
      </c>
      <c r="T68" s="86">
        <f t="shared" ref="T68:T131" si="10">SUM(I68:S68)</f>
        <v>16200</v>
      </c>
      <c r="U68" s="87">
        <f t="shared" ref="U68:U131" si="11">T68*G68</f>
        <v>2268000</v>
      </c>
      <c r="V68" s="88">
        <f t="shared" ref="V68:V131" si="12">F68-T68</f>
        <v>4000</v>
      </c>
      <c r="W68" s="85">
        <f t="shared" ref="W68:W131" si="13">V68*G68</f>
        <v>560000</v>
      </c>
      <c r="X68" s="89">
        <f>VLOOKUP(B68,'[1]c Nhiều gửi'!$B$4:$Y$157,24,0)</f>
        <v>4000</v>
      </c>
      <c r="Y68" s="88">
        <v>100</v>
      </c>
      <c r="Z68" s="90">
        <f>VLOOKUP($B68,'[1]SL in 2024 c Nhiều gửi'!$B$11:$G$190,6,0)</f>
        <v>180</v>
      </c>
      <c r="AA68" s="85">
        <f>VLOOKUP(B68,[1]Sheet4!$B$7:$E$186,4,0)</f>
        <v>26000</v>
      </c>
      <c r="AB68" s="87">
        <f t="shared" si="6"/>
        <v>4680000</v>
      </c>
      <c r="AC68" s="85">
        <f>VLOOKUP($B68,'[1]SL in 2024 c Nhiều gửi'!$B$11:$H$190,5,0)</f>
        <v>20000</v>
      </c>
      <c r="AD68" s="87">
        <f t="shared" ref="AD68:AD131" si="14">AC68*Z68</f>
        <v>3600000</v>
      </c>
      <c r="AE68" s="85">
        <f t="shared" si="7"/>
        <v>15000</v>
      </c>
      <c r="AF68" s="85">
        <f t="shared" si="8"/>
        <v>2700000</v>
      </c>
    </row>
    <row r="69" spans="1:32" ht="36" customHeight="1">
      <c r="A69" s="77">
        <v>66</v>
      </c>
      <c r="B69" s="78" t="s">
        <v>297</v>
      </c>
      <c r="C69" s="79" t="s">
        <v>268</v>
      </c>
      <c r="D69" s="80" t="s">
        <v>278</v>
      </c>
      <c r="E69" s="79" t="s">
        <v>1</v>
      </c>
      <c r="F69" s="82">
        <v>18000</v>
      </c>
      <c r="G69" s="83">
        <v>140</v>
      </c>
      <c r="H69" s="84">
        <f t="shared" si="9"/>
        <v>2520000</v>
      </c>
      <c r="I69" s="85">
        <v>1000</v>
      </c>
      <c r="J69" s="85">
        <v>1000</v>
      </c>
      <c r="K69" s="85"/>
      <c r="L69" s="85">
        <v>5000</v>
      </c>
      <c r="M69" s="85"/>
      <c r="N69" s="85"/>
      <c r="O69" s="85">
        <v>700</v>
      </c>
      <c r="P69" s="85"/>
      <c r="Q69" s="85"/>
      <c r="R69" s="85">
        <v>3500</v>
      </c>
      <c r="S69" s="85">
        <f>VLOOKUP(B69,'[1]c Nhiều gửi'!$B$4:$S$157,18,0)</f>
        <v>6800</v>
      </c>
      <c r="T69" s="86">
        <f t="shared" si="10"/>
        <v>18000</v>
      </c>
      <c r="U69" s="87">
        <f t="shared" si="11"/>
        <v>2520000</v>
      </c>
      <c r="V69" s="88">
        <f t="shared" si="12"/>
        <v>0</v>
      </c>
      <c r="W69" s="85">
        <f t="shared" si="13"/>
        <v>0</v>
      </c>
      <c r="X69" s="89">
        <f>VLOOKUP(B69,'[1]c Nhiều gửi'!$B$4:$Y$157,24,0)</f>
        <v>0</v>
      </c>
      <c r="Y69" s="88">
        <v>500</v>
      </c>
      <c r="Z69" s="90">
        <f>VLOOKUP($B69,'[1]SL in 2024 c Nhiều gửi'!$B$11:$G$190,6,0)</f>
        <v>180</v>
      </c>
      <c r="AA69" s="85">
        <f>VLOOKUP(B69,[1]Sheet4!$B$7:$E$186,4,0)</f>
        <v>16000</v>
      </c>
      <c r="AB69" s="87">
        <f t="shared" ref="AB69:AB132" si="15">Z69*AA69</f>
        <v>2880000</v>
      </c>
      <c r="AC69" s="85">
        <f>VLOOKUP($B69,'[1]SL in 2024 c Nhiều gửi'!$B$11:$H$190,5,0)</f>
        <v>16000</v>
      </c>
      <c r="AD69" s="87">
        <f t="shared" si="14"/>
        <v>2880000</v>
      </c>
      <c r="AE69" s="85">
        <f t="shared" ref="AE69:AE132" si="16">AC69*9/12</f>
        <v>12000</v>
      </c>
      <c r="AF69" s="85">
        <f t="shared" ref="AF69:AF132" si="17">AE69*Z69</f>
        <v>2160000</v>
      </c>
    </row>
    <row r="70" spans="1:32" ht="34.5" customHeight="1">
      <c r="A70" s="77">
        <v>67</v>
      </c>
      <c r="B70" s="78" t="s">
        <v>298</v>
      </c>
      <c r="C70" s="79" t="s">
        <v>268</v>
      </c>
      <c r="D70" s="80" t="s">
        <v>278</v>
      </c>
      <c r="E70" s="79" t="s">
        <v>1</v>
      </c>
      <c r="F70" s="82">
        <v>16000</v>
      </c>
      <c r="G70" s="83">
        <v>140</v>
      </c>
      <c r="H70" s="84">
        <f t="shared" si="9"/>
        <v>2240000</v>
      </c>
      <c r="I70" s="85"/>
      <c r="J70" s="85"/>
      <c r="K70" s="85"/>
      <c r="L70" s="85">
        <v>4500</v>
      </c>
      <c r="M70" s="85"/>
      <c r="N70" s="85"/>
      <c r="O70" s="85">
        <v>300</v>
      </c>
      <c r="P70" s="85"/>
      <c r="Q70" s="85"/>
      <c r="R70" s="85">
        <v>3000</v>
      </c>
      <c r="S70" s="85">
        <f>VLOOKUP(B70,'[1]c Nhiều gửi'!$B$4:$S$157,18,0)</f>
        <v>8200</v>
      </c>
      <c r="T70" s="86">
        <f t="shared" si="10"/>
        <v>16000</v>
      </c>
      <c r="U70" s="87">
        <f t="shared" si="11"/>
        <v>2240000</v>
      </c>
      <c r="V70" s="88">
        <f t="shared" si="12"/>
        <v>0</v>
      </c>
      <c r="W70" s="85">
        <f t="shared" si="13"/>
        <v>0</v>
      </c>
      <c r="X70" s="89">
        <f>VLOOKUP(B70,'[1]c Nhiều gửi'!$B$4:$Y$157,24,0)</f>
        <v>0</v>
      </c>
      <c r="Y70" s="88">
        <v>500</v>
      </c>
      <c r="Z70" s="90">
        <f>VLOOKUP($B70,'[1]SL in 2024 c Nhiều gửi'!$B$11:$G$190,6,0)</f>
        <v>180</v>
      </c>
      <c r="AA70" s="85">
        <f>VLOOKUP(B70,[1]Sheet4!$B$7:$E$186,4,0)</f>
        <v>12000</v>
      </c>
      <c r="AB70" s="87">
        <f t="shared" si="15"/>
        <v>2160000</v>
      </c>
      <c r="AC70" s="85">
        <f>VLOOKUP($B70,'[1]SL in 2024 c Nhiều gửi'!$B$11:$H$190,5,0)</f>
        <v>12000</v>
      </c>
      <c r="AD70" s="87">
        <f t="shared" si="14"/>
        <v>2160000</v>
      </c>
      <c r="AE70" s="85">
        <f t="shared" si="16"/>
        <v>9000</v>
      </c>
      <c r="AF70" s="85">
        <f t="shared" si="17"/>
        <v>1620000</v>
      </c>
    </row>
    <row r="71" spans="1:32" ht="35.25" customHeight="1">
      <c r="A71" s="77">
        <v>68</v>
      </c>
      <c r="B71" s="78" t="s">
        <v>299</v>
      </c>
      <c r="C71" s="79" t="s">
        <v>268</v>
      </c>
      <c r="D71" s="80" t="s">
        <v>278</v>
      </c>
      <c r="E71" s="79" t="s">
        <v>1</v>
      </c>
      <c r="F71" s="82">
        <v>20100</v>
      </c>
      <c r="G71" s="83">
        <v>140</v>
      </c>
      <c r="H71" s="84">
        <f t="shared" si="9"/>
        <v>2814000</v>
      </c>
      <c r="I71" s="85">
        <v>3600</v>
      </c>
      <c r="J71" s="85">
        <v>5000</v>
      </c>
      <c r="K71" s="85">
        <v>3500</v>
      </c>
      <c r="L71" s="85">
        <v>8000</v>
      </c>
      <c r="M71" s="85"/>
      <c r="N71" s="85"/>
      <c r="O71" s="85"/>
      <c r="P71" s="85"/>
      <c r="Q71" s="85"/>
      <c r="R71" s="85"/>
      <c r="S71" s="85">
        <f>VLOOKUP(B71,'[1]c Nhiều gửi'!$B$4:$S$157,18,0)</f>
        <v>0</v>
      </c>
      <c r="T71" s="86">
        <f t="shared" si="10"/>
        <v>20100</v>
      </c>
      <c r="U71" s="87">
        <f t="shared" si="11"/>
        <v>2814000</v>
      </c>
      <c r="V71" s="88">
        <f t="shared" si="12"/>
        <v>0</v>
      </c>
      <c r="W71" s="85">
        <f t="shared" si="13"/>
        <v>0</v>
      </c>
      <c r="X71" s="89">
        <f>VLOOKUP(B71,'[1]c Nhiều gửi'!$B$4:$Y$157,24,0)</f>
        <v>0</v>
      </c>
      <c r="Y71" s="88">
        <v>1000</v>
      </c>
      <c r="Z71" s="90">
        <f>VLOOKUP($B71,'[1]SL in 2024 c Nhiều gửi'!$B$11:$G$190,6,0)</f>
        <v>180</v>
      </c>
      <c r="AA71" s="85">
        <f>VLOOKUP(B71,[1]Sheet4!$B$7:$E$186,4,0)</f>
        <v>25000</v>
      </c>
      <c r="AB71" s="87">
        <f t="shared" si="15"/>
        <v>4500000</v>
      </c>
      <c r="AC71" s="85">
        <f>VLOOKUP($B71,'[1]SL in 2024 c Nhiều gửi'!$B$11:$H$190,5,0)</f>
        <v>25000</v>
      </c>
      <c r="AD71" s="87">
        <f t="shared" si="14"/>
        <v>4500000</v>
      </c>
      <c r="AE71" s="85">
        <f t="shared" si="16"/>
        <v>18750</v>
      </c>
      <c r="AF71" s="85">
        <f t="shared" si="17"/>
        <v>3375000</v>
      </c>
    </row>
    <row r="72" spans="1:32" ht="36" customHeight="1">
      <c r="A72" s="77">
        <v>69</v>
      </c>
      <c r="B72" s="78" t="s">
        <v>300</v>
      </c>
      <c r="C72" s="79" t="s">
        <v>80</v>
      </c>
      <c r="D72" s="80" t="s">
        <v>272</v>
      </c>
      <c r="E72" s="79" t="s">
        <v>1</v>
      </c>
      <c r="F72" s="82">
        <v>1000</v>
      </c>
      <c r="G72" s="83">
        <v>800</v>
      </c>
      <c r="H72" s="84">
        <f t="shared" si="9"/>
        <v>800000</v>
      </c>
      <c r="I72" s="85"/>
      <c r="J72" s="85"/>
      <c r="K72" s="85"/>
      <c r="L72" s="85"/>
      <c r="M72" s="85"/>
      <c r="N72" s="85"/>
      <c r="O72" s="85">
        <v>200</v>
      </c>
      <c r="P72" s="85">
        <v>300</v>
      </c>
      <c r="Q72" s="85">
        <v>500</v>
      </c>
      <c r="R72" s="85"/>
      <c r="S72" s="85">
        <f>VLOOKUP(B72,'[1]c Nhiều gửi'!$B$4:$S$157,18,0)</f>
        <v>0</v>
      </c>
      <c r="T72" s="86">
        <f t="shared" si="10"/>
        <v>1000</v>
      </c>
      <c r="U72" s="87">
        <f t="shared" si="11"/>
        <v>800000</v>
      </c>
      <c r="V72" s="88">
        <f t="shared" si="12"/>
        <v>0</v>
      </c>
      <c r="W72" s="85">
        <f t="shared" si="13"/>
        <v>0</v>
      </c>
      <c r="X72" s="89">
        <f>VLOOKUP(B72,'[1]c Nhiều gửi'!$B$4:$Y$157,24,0)</f>
        <v>0</v>
      </c>
      <c r="Y72" s="88"/>
      <c r="Z72" s="90">
        <f>VLOOKUP($B72,'[1]SL in 2024 c Nhiều gửi'!$B$11:$G$190,6,0)</f>
        <v>940</v>
      </c>
      <c r="AA72" s="85">
        <f>VLOOKUP(B72,[1]Sheet4!$B$7:$E$186,4,0)</f>
        <v>1000</v>
      </c>
      <c r="AB72" s="87">
        <f t="shared" si="15"/>
        <v>940000</v>
      </c>
      <c r="AC72" s="85">
        <f>VLOOKUP($B72,'[1]SL in 2024 c Nhiều gửi'!$B$11:$H$190,5,0)</f>
        <v>1000</v>
      </c>
      <c r="AD72" s="87">
        <f t="shared" si="14"/>
        <v>940000</v>
      </c>
      <c r="AE72" s="85">
        <f t="shared" si="16"/>
        <v>750</v>
      </c>
      <c r="AF72" s="85">
        <f t="shared" si="17"/>
        <v>705000</v>
      </c>
    </row>
    <row r="73" spans="1:32" ht="34.5" customHeight="1">
      <c r="A73" s="77">
        <v>70</v>
      </c>
      <c r="B73" s="78" t="s">
        <v>301</v>
      </c>
      <c r="C73" s="79" t="s">
        <v>80</v>
      </c>
      <c r="D73" s="80" t="s">
        <v>278</v>
      </c>
      <c r="E73" s="79" t="s">
        <v>1</v>
      </c>
      <c r="F73" s="82">
        <v>10000</v>
      </c>
      <c r="G73" s="83">
        <v>600</v>
      </c>
      <c r="H73" s="84">
        <f t="shared" si="9"/>
        <v>6000000</v>
      </c>
      <c r="I73" s="85"/>
      <c r="J73" s="85">
        <v>2000</v>
      </c>
      <c r="K73" s="85">
        <v>1000</v>
      </c>
      <c r="L73" s="85">
        <v>1000</v>
      </c>
      <c r="M73" s="85">
        <v>1000</v>
      </c>
      <c r="N73" s="85">
        <v>1000</v>
      </c>
      <c r="O73" s="85">
        <v>1000</v>
      </c>
      <c r="P73" s="85">
        <v>1000</v>
      </c>
      <c r="Q73" s="85">
        <v>1000</v>
      </c>
      <c r="R73" s="85">
        <v>1000</v>
      </c>
      <c r="S73" s="85">
        <f>VLOOKUP(B73,'[1]c Nhiều gửi'!$B$4:$S$157,18,0)</f>
        <v>0</v>
      </c>
      <c r="T73" s="86">
        <f t="shared" si="10"/>
        <v>10000</v>
      </c>
      <c r="U73" s="87">
        <f t="shared" si="11"/>
        <v>6000000</v>
      </c>
      <c r="V73" s="88">
        <f t="shared" si="12"/>
        <v>0</v>
      </c>
      <c r="W73" s="85">
        <f t="shared" si="13"/>
        <v>0</v>
      </c>
      <c r="X73" s="89">
        <f>VLOOKUP(B73,'[1]c Nhiều gửi'!$B$4:$Y$157,24,0)</f>
        <v>0</v>
      </c>
      <c r="Y73" s="88"/>
      <c r="Z73" s="90">
        <f>VLOOKUP($B73,'[1]SL in 2024 c Nhiều gửi'!$B$11:$G$190,6,0)</f>
        <v>480</v>
      </c>
      <c r="AA73" s="85">
        <f>VLOOKUP(B73,[1]Sheet4!$B$7:$E$186,4,0)</f>
        <v>8000</v>
      </c>
      <c r="AB73" s="87">
        <f t="shared" si="15"/>
        <v>3840000</v>
      </c>
      <c r="AC73" s="85">
        <f>VLOOKUP($B73,'[1]SL in 2024 c Nhiều gửi'!$B$11:$H$190,5,0)</f>
        <v>8000</v>
      </c>
      <c r="AD73" s="87">
        <f t="shared" si="14"/>
        <v>3840000</v>
      </c>
      <c r="AE73" s="85">
        <f t="shared" si="16"/>
        <v>6000</v>
      </c>
      <c r="AF73" s="85">
        <f t="shared" si="17"/>
        <v>2880000</v>
      </c>
    </row>
    <row r="74" spans="1:32" s="93" customFormat="1" ht="36.75" customHeight="1">
      <c r="A74" s="77">
        <v>71</v>
      </c>
      <c r="B74" s="78" t="s">
        <v>15</v>
      </c>
      <c r="C74" s="79" t="s">
        <v>268</v>
      </c>
      <c r="D74" s="80" t="s">
        <v>272</v>
      </c>
      <c r="E74" s="79" t="s">
        <v>1</v>
      </c>
      <c r="F74" s="82">
        <v>10000</v>
      </c>
      <c r="G74" s="83">
        <v>140</v>
      </c>
      <c r="H74" s="84">
        <f t="shared" si="9"/>
        <v>1400000</v>
      </c>
      <c r="I74" s="85">
        <v>1000</v>
      </c>
      <c r="J74" s="85">
        <v>1000</v>
      </c>
      <c r="K74" s="85">
        <v>1000</v>
      </c>
      <c r="L74" s="85">
        <v>1000</v>
      </c>
      <c r="M74" s="85"/>
      <c r="N74" s="85">
        <v>1000</v>
      </c>
      <c r="O74" s="85">
        <v>1000</v>
      </c>
      <c r="P74" s="85">
        <v>1000</v>
      </c>
      <c r="Q74" s="85">
        <v>1000</v>
      </c>
      <c r="R74" s="85">
        <v>1000</v>
      </c>
      <c r="S74" s="85">
        <f>VLOOKUP(B74,'[1]c Nhiều gửi'!$B$4:$S$157,18,0)</f>
        <v>1000</v>
      </c>
      <c r="T74" s="86">
        <f t="shared" si="10"/>
        <v>10000</v>
      </c>
      <c r="U74" s="87">
        <f t="shared" si="11"/>
        <v>1400000</v>
      </c>
      <c r="V74" s="88">
        <f t="shared" si="12"/>
        <v>0</v>
      </c>
      <c r="W74" s="85">
        <f t="shared" si="13"/>
        <v>0</v>
      </c>
      <c r="X74" s="89">
        <f>VLOOKUP(B74,'[1]c Nhiều gửi'!$B$4:$Y$157,24,0)</f>
        <v>0</v>
      </c>
      <c r="Y74" s="92"/>
      <c r="Z74" s="90">
        <f>VLOOKUP($B74,'[1]SL in 2024 c Nhiều gửi'!$B$11:$G$190,6,0)</f>
        <v>240</v>
      </c>
      <c r="AA74" s="85">
        <f>VLOOKUP(B74,[1]Sheet4!$B$7:$E$186,4,0)</f>
        <v>8000</v>
      </c>
      <c r="AB74" s="87">
        <f t="shared" si="15"/>
        <v>1920000</v>
      </c>
      <c r="AC74" s="85">
        <f>VLOOKUP($B74,'[1]SL in 2024 c Nhiều gửi'!$B$11:$H$190,5,0)</f>
        <v>8000</v>
      </c>
      <c r="AD74" s="87">
        <f t="shared" si="14"/>
        <v>1920000</v>
      </c>
      <c r="AE74" s="85">
        <f t="shared" si="16"/>
        <v>6000</v>
      </c>
      <c r="AF74" s="85">
        <f t="shared" si="17"/>
        <v>1440000</v>
      </c>
    </row>
    <row r="75" spans="1:32" s="93" customFormat="1" ht="33.75" customHeight="1">
      <c r="A75" s="77">
        <v>72</v>
      </c>
      <c r="B75" s="78" t="s">
        <v>176</v>
      </c>
      <c r="C75" s="79" t="s">
        <v>268</v>
      </c>
      <c r="D75" s="80" t="s">
        <v>272</v>
      </c>
      <c r="E75" s="79" t="s">
        <v>1</v>
      </c>
      <c r="F75" s="82">
        <v>500</v>
      </c>
      <c r="G75" s="83">
        <v>1100</v>
      </c>
      <c r="H75" s="84">
        <f t="shared" si="9"/>
        <v>550000</v>
      </c>
      <c r="I75" s="85"/>
      <c r="J75" s="85"/>
      <c r="K75" s="85"/>
      <c r="L75" s="85"/>
      <c r="M75" s="85">
        <v>500</v>
      </c>
      <c r="N75" s="85"/>
      <c r="O75" s="85"/>
      <c r="P75" s="94"/>
      <c r="Q75" s="94"/>
      <c r="R75" s="94"/>
      <c r="S75" s="85">
        <f>VLOOKUP(B75,'[1]c Nhiều gửi'!$B$4:$S$157,18,0)</f>
        <v>0</v>
      </c>
      <c r="T75" s="86">
        <f t="shared" si="10"/>
        <v>500</v>
      </c>
      <c r="U75" s="87">
        <f t="shared" si="11"/>
        <v>550000</v>
      </c>
      <c r="V75" s="88">
        <f t="shared" si="12"/>
        <v>0</v>
      </c>
      <c r="W75" s="85">
        <f t="shared" si="13"/>
        <v>0</v>
      </c>
      <c r="X75" s="89">
        <f>VLOOKUP(B75,'[1]c Nhiều gửi'!$B$4:$Y$157,24,0)</f>
        <v>0</v>
      </c>
      <c r="Y75" s="92"/>
      <c r="Z75" s="90">
        <f>VLOOKUP($B75,'[1]SL in 2024 c Nhiều gửi'!$B$11:$G$190,6,0)</f>
        <v>1300</v>
      </c>
      <c r="AA75" s="85">
        <f>VLOOKUP(B75,[1]Sheet4!$B$7:$E$186,4,0)</f>
        <v>1000</v>
      </c>
      <c r="AB75" s="87">
        <f t="shared" si="15"/>
        <v>1300000</v>
      </c>
      <c r="AC75" s="85">
        <f>VLOOKUP($B75,'[1]SL in 2024 c Nhiều gửi'!$B$11:$H$190,5,0)</f>
        <v>1000</v>
      </c>
      <c r="AD75" s="87">
        <f t="shared" si="14"/>
        <v>1300000</v>
      </c>
      <c r="AE75" s="85">
        <f t="shared" si="16"/>
        <v>750</v>
      </c>
      <c r="AF75" s="85">
        <f t="shared" si="17"/>
        <v>975000</v>
      </c>
    </row>
    <row r="76" spans="1:32" s="93" customFormat="1" ht="34.5" customHeight="1">
      <c r="A76" s="77">
        <v>73</v>
      </c>
      <c r="B76" s="78" t="s">
        <v>182</v>
      </c>
      <c r="C76" s="79" t="s">
        <v>268</v>
      </c>
      <c r="D76" s="80" t="s">
        <v>272</v>
      </c>
      <c r="E76" s="79" t="s">
        <v>1</v>
      </c>
      <c r="F76" s="82">
        <v>500</v>
      </c>
      <c r="G76" s="83">
        <v>1100</v>
      </c>
      <c r="H76" s="84">
        <f t="shared" si="9"/>
        <v>550000</v>
      </c>
      <c r="I76" s="85"/>
      <c r="J76" s="85"/>
      <c r="K76" s="85"/>
      <c r="L76" s="85"/>
      <c r="M76" s="85">
        <v>500</v>
      </c>
      <c r="N76" s="85"/>
      <c r="O76" s="85"/>
      <c r="P76" s="94"/>
      <c r="Q76" s="94"/>
      <c r="R76" s="94"/>
      <c r="S76" s="85">
        <f>VLOOKUP(B76,'[1]c Nhiều gửi'!$B$4:$S$157,18,0)</f>
        <v>0</v>
      </c>
      <c r="T76" s="86">
        <f t="shared" si="10"/>
        <v>500</v>
      </c>
      <c r="U76" s="87">
        <f t="shared" si="11"/>
        <v>550000</v>
      </c>
      <c r="V76" s="88">
        <f t="shared" si="12"/>
        <v>0</v>
      </c>
      <c r="W76" s="85">
        <f t="shared" si="13"/>
        <v>0</v>
      </c>
      <c r="X76" s="89">
        <f>VLOOKUP(B76,'[1]c Nhiều gửi'!$B$4:$Y$157,24,0)</f>
        <v>0</v>
      </c>
      <c r="Y76" s="92"/>
      <c r="Z76" s="90">
        <f>VLOOKUP($B76,'[1]SL in 2024 c Nhiều gửi'!$B$11:$G$190,6,0)</f>
        <v>1300</v>
      </c>
      <c r="AA76" s="85">
        <f>VLOOKUP(B76,[1]Sheet4!$B$7:$E$186,4,0)</f>
        <v>300</v>
      </c>
      <c r="AB76" s="87">
        <f t="shared" si="15"/>
        <v>390000</v>
      </c>
      <c r="AC76" s="85">
        <f>VLOOKUP($B76,'[1]SL in 2024 c Nhiều gửi'!$B$11:$H$190,5,0)</f>
        <v>300</v>
      </c>
      <c r="AD76" s="87">
        <f t="shared" si="14"/>
        <v>390000</v>
      </c>
      <c r="AE76" s="85">
        <f t="shared" si="16"/>
        <v>225</v>
      </c>
      <c r="AF76" s="85">
        <f t="shared" si="17"/>
        <v>292500</v>
      </c>
    </row>
    <row r="77" spans="1:32" ht="37.5" customHeight="1">
      <c r="A77" s="77">
        <v>74</v>
      </c>
      <c r="B77" s="78" t="s">
        <v>158</v>
      </c>
      <c r="C77" s="79" t="s">
        <v>51</v>
      </c>
      <c r="D77" s="80" t="s">
        <v>269</v>
      </c>
      <c r="E77" s="79" t="s">
        <v>1</v>
      </c>
      <c r="F77" s="82">
        <v>300</v>
      </c>
      <c r="G77" s="83">
        <v>500</v>
      </c>
      <c r="H77" s="84">
        <f t="shared" si="9"/>
        <v>150000</v>
      </c>
      <c r="I77" s="85"/>
      <c r="J77" s="85">
        <v>100</v>
      </c>
      <c r="K77" s="85"/>
      <c r="L77" s="85"/>
      <c r="M77" s="85"/>
      <c r="N77" s="85"/>
      <c r="O77" s="85"/>
      <c r="P77" s="85"/>
      <c r="Q77" s="85"/>
      <c r="R77" s="85"/>
      <c r="S77" s="85">
        <f>VLOOKUP(B77,'[1]c Nhiều gửi'!$B$4:$S$157,18,0)</f>
        <v>0</v>
      </c>
      <c r="T77" s="86">
        <f t="shared" si="10"/>
        <v>100</v>
      </c>
      <c r="U77" s="87">
        <f t="shared" si="11"/>
        <v>50000</v>
      </c>
      <c r="V77" s="88">
        <f t="shared" si="12"/>
        <v>200</v>
      </c>
      <c r="W77" s="85">
        <f t="shared" si="13"/>
        <v>100000</v>
      </c>
      <c r="X77" s="89">
        <f>VLOOKUP(B77,'[1]c Nhiều gửi'!$B$4:$Y$157,24,0)</f>
        <v>0</v>
      </c>
      <c r="Y77" s="88"/>
      <c r="Z77" s="90">
        <f>VLOOKUP($B77,'[1]SL in 2024 c Nhiều gửi'!$B$11:$G$190,6,0)</f>
        <v>590</v>
      </c>
      <c r="AA77" s="85">
        <f>VLOOKUP(B77,[1]Sheet4!$B$7:$E$186,4,0)</f>
        <v>300</v>
      </c>
      <c r="AB77" s="87">
        <f t="shared" si="15"/>
        <v>177000</v>
      </c>
      <c r="AC77" s="85">
        <f>VLOOKUP($B77,'[1]SL in 2024 c Nhiều gửi'!$B$11:$H$190,5,0)</f>
        <v>300</v>
      </c>
      <c r="AD77" s="87">
        <f t="shared" si="14"/>
        <v>177000</v>
      </c>
      <c r="AE77" s="85">
        <f t="shared" si="16"/>
        <v>225</v>
      </c>
      <c r="AF77" s="85">
        <f t="shared" si="17"/>
        <v>132750</v>
      </c>
    </row>
    <row r="78" spans="1:32" ht="35.25" customHeight="1">
      <c r="A78" s="77">
        <v>75</v>
      </c>
      <c r="B78" s="78" t="s">
        <v>180</v>
      </c>
      <c r="C78" s="79" t="s">
        <v>268</v>
      </c>
      <c r="D78" s="80" t="s">
        <v>272</v>
      </c>
      <c r="E78" s="79" t="s">
        <v>1</v>
      </c>
      <c r="F78" s="82">
        <v>500</v>
      </c>
      <c r="G78" s="83">
        <v>1100</v>
      </c>
      <c r="H78" s="84">
        <f t="shared" si="9"/>
        <v>550000</v>
      </c>
      <c r="I78" s="85"/>
      <c r="J78" s="85"/>
      <c r="K78" s="85"/>
      <c r="L78" s="85"/>
      <c r="M78" s="85">
        <v>500</v>
      </c>
      <c r="N78" s="85"/>
      <c r="O78" s="85"/>
      <c r="P78" s="85"/>
      <c r="Q78" s="85"/>
      <c r="R78" s="85"/>
      <c r="S78" s="85">
        <f>VLOOKUP(B78,'[1]c Nhiều gửi'!$B$4:$S$157,18,0)</f>
        <v>0</v>
      </c>
      <c r="T78" s="86">
        <f t="shared" si="10"/>
        <v>500</v>
      </c>
      <c r="U78" s="87">
        <f t="shared" si="11"/>
        <v>550000</v>
      </c>
      <c r="V78" s="88">
        <f t="shared" si="12"/>
        <v>0</v>
      </c>
      <c r="W78" s="85">
        <f t="shared" si="13"/>
        <v>0</v>
      </c>
      <c r="X78" s="89">
        <f>VLOOKUP(B78,'[1]c Nhiều gửi'!$B$4:$Y$157,24,0)</f>
        <v>0</v>
      </c>
      <c r="Y78" s="88"/>
      <c r="Z78" s="90">
        <f>VLOOKUP($B78,'[1]SL in 2024 c Nhiều gửi'!$B$11:$G$190,6,0)</f>
        <v>1300</v>
      </c>
      <c r="AA78" s="85">
        <f>VLOOKUP(B78,[1]Sheet4!$B$7:$E$186,4,0)</f>
        <v>500</v>
      </c>
      <c r="AB78" s="87">
        <f t="shared" si="15"/>
        <v>650000</v>
      </c>
      <c r="AC78" s="85">
        <f>VLOOKUP($B78,'[1]SL in 2024 c Nhiều gửi'!$B$11:$H$190,5,0)</f>
        <v>500</v>
      </c>
      <c r="AD78" s="87">
        <f t="shared" si="14"/>
        <v>650000</v>
      </c>
      <c r="AE78" s="85">
        <f t="shared" si="16"/>
        <v>375</v>
      </c>
      <c r="AF78" s="85">
        <f t="shared" si="17"/>
        <v>487500</v>
      </c>
    </row>
    <row r="79" spans="1:32" ht="36.75" customHeight="1">
      <c r="A79" s="77">
        <v>76</v>
      </c>
      <c r="B79" s="78" t="s">
        <v>184</v>
      </c>
      <c r="C79" s="79" t="s">
        <v>268</v>
      </c>
      <c r="D79" s="80" t="s">
        <v>272</v>
      </c>
      <c r="E79" s="79" t="s">
        <v>1</v>
      </c>
      <c r="F79" s="82">
        <v>1500</v>
      </c>
      <c r="G79" s="83">
        <v>700</v>
      </c>
      <c r="H79" s="84">
        <f t="shared" si="9"/>
        <v>1050000</v>
      </c>
      <c r="I79" s="85"/>
      <c r="J79" s="85"/>
      <c r="K79" s="85"/>
      <c r="L79" s="85"/>
      <c r="M79" s="85">
        <v>700</v>
      </c>
      <c r="N79" s="85"/>
      <c r="O79" s="85"/>
      <c r="P79" s="85"/>
      <c r="Q79" s="85"/>
      <c r="R79" s="85"/>
      <c r="S79" s="85">
        <f>VLOOKUP(B79,'[1]c Nhiều gửi'!$B$4:$S$157,18,0)</f>
        <v>0</v>
      </c>
      <c r="T79" s="86">
        <f t="shared" si="10"/>
        <v>700</v>
      </c>
      <c r="U79" s="87">
        <f t="shared" si="11"/>
        <v>490000</v>
      </c>
      <c r="V79" s="88">
        <f t="shared" si="12"/>
        <v>800</v>
      </c>
      <c r="W79" s="85">
        <f t="shared" si="13"/>
        <v>560000</v>
      </c>
      <c r="X79" s="89">
        <f>VLOOKUP(B79,'[1]c Nhiều gửi'!$B$4:$Y$157,24,0)</f>
        <v>0</v>
      </c>
      <c r="Y79" s="88"/>
      <c r="Z79" s="90">
        <f>VLOOKUP($B79,'[1]SL in 2024 c Nhiều gửi'!$B$11:$G$190,6,0)</f>
        <v>830</v>
      </c>
      <c r="AA79" s="85">
        <f>VLOOKUP(B79,[1]Sheet4!$B$7:$E$186,4,0)</f>
        <v>1500</v>
      </c>
      <c r="AB79" s="87">
        <f t="shared" si="15"/>
        <v>1245000</v>
      </c>
      <c r="AC79" s="85">
        <f>VLOOKUP($B79,'[1]SL in 2024 c Nhiều gửi'!$B$11:$H$190,5,0)</f>
        <v>1500</v>
      </c>
      <c r="AD79" s="87">
        <f t="shared" si="14"/>
        <v>1245000</v>
      </c>
      <c r="AE79" s="85">
        <f t="shared" si="16"/>
        <v>1125</v>
      </c>
      <c r="AF79" s="85">
        <f t="shared" si="17"/>
        <v>933750</v>
      </c>
    </row>
    <row r="80" spans="1:32" ht="36.75" customHeight="1">
      <c r="A80" s="77">
        <v>77</v>
      </c>
      <c r="B80" s="78" t="s">
        <v>183</v>
      </c>
      <c r="C80" s="79" t="s">
        <v>268</v>
      </c>
      <c r="D80" s="80" t="s">
        <v>272</v>
      </c>
      <c r="E80" s="79" t="s">
        <v>1</v>
      </c>
      <c r="F80" s="82">
        <v>500</v>
      </c>
      <c r="G80" s="83">
        <v>1100</v>
      </c>
      <c r="H80" s="84">
        <f t="shared" si="9"/>
        <v>550000</v>
      </c>
      <c r="I80" s="85"/>
      <c r="J80" s="85"/>
      <c r="K80" s="85"/>
      <c r="L80" s="85"/>
      <c r="M80" s="85">
        <v>500</v>
      </c>
      <c r="N80" s="85"/>
      <c r="O80" s="85"/>
      <c r="P80" s="85"/>
      <c r="Q80" s="85"/>
      <c r="R80" s="85"/>
      <c r="S80" s="85">
        <f>VLOOKUP(B80,'[1]c Nhiều gửi'!$B$4:$S$157,18,0)</f>
        <v>0</v>
      </c>
      <c r="T80" s="86">
        <f t="shared" si="10"/>
        <v>500</v>
      </c>
      <c r="U80" s="87">
        <f t="shared" si="11"/>
        <v>550000</v>
      </c>
      <c r="V80" s="88">
        <f t="shared" si="12"/>
        <v>0</v>
      </c>
      <c r="W80" s="85">
        <f t="shared" si="13"/>
        <v>0</v>
      </c>
      <c r="X80" s="89">
        <f>VLOOKUP(B80,'[1]c Nhiều gửi'!$B$4:$Y$157,24,0)</f>
        <v>0</v>
      </c>
      <c r="Y80" s="88"/>
      <c r="Z80" s="90">
        <f>VLOOKUP($B80,'[1]SL in 2024 c Nhiều gửi'!$B$11:$G$190,6,0)</f>
        <v>1300</v>
      </c>
      <c r="AA80" s="85">
        <f>VLOOKUP(B80,[1]Sheet4!$B$7:$E$186,4,0)</f>
        <v>300</v>
      </c>
      <c r="AB80" s="87">
        <f t="shared" si="15"/>
        <v>390000</v>
      </c>
      <c r="AC80" s="85">
        <f>VLOOKUP($B80,'[1]SL in 2024 c Nhiều gửi'!$B$11:$H$190,5,0)</f>
        <v>300</v>
      </c>
      <c r="AD80" s="87">
        <f t="shared" si="14"/>
        <v>390000</v>
      </c>
      <c r="AE80" s="85">
        <f t="shared" si="16"/>
        <v>225</v>
      </c>
      <c r="AF80" s="85">
        <f t="shared" si="17"/>
        <v>292500</v>
      </c>
    </row>
    <row r="81" spans="1:32" ht="36" customHeight="1">
      <c r="A81" s="77">
        <v>78</v>
      </c>
      <c r="B81" s="78" t="s">
        <v>186</v>
      </c>
      <c r="C81" s="79" t="s">
        <v>268</v>
      </c>
      <c r="D81" s="80" t="s">
        <v>278</v>
      </c>
      <c r="E81" s="81" t="s">
        <v>1</v>
      </c>
      <c r="F81" s="82">
        <v>500</v>
      </c>
      <c r="G81" s="83">
        <v>1100</v>
      </c>
      <c r="H81" s="84">
        <f t="shared" si="9"/>
        <v>550000</v>
      </c>
      <c r="I81" s="85"/>
      <c r="J81" s="85"/>
      <c r="K81" s="85"/>
      <c r="L81" s="85"/>
      <c r="M81" s="85"/>
      <c r="N81" s="85"/>
      <c r="O81" s="85"/>
      <c r="P81" s="85">
        <v>500</v>
      </c>
      <c r="Q81" s="85"/>
      <c r="R81" s="85"/>
      <c r="S81" s="85">
        <f>VLOOKUP(B81,'[1]c Nhiều gửi'!$B$4:$S$157,18,0)</f>
        <v>0</v>
      </c>
      <c r="T81" s="86">
        <f t="shared" si="10"/>
        <v>500</v>
      </c>
      <c r="U81" s="87">
        <f t="shared" si="11"/>
        <v>550000</v>
      </c>
      <c r="V81" s="88">
        <f t="shared" si="12"/>
        <v>0</v>
      </c>
      <c r="W81" s="85">
        <f t="shared" si="13"/>
        <v>0</v>
      </c>
      <c r="X81" s="89">
        <f>VLOOKUP(B81,'[1]c Nhiều gửi'!$B$4:$Y$157,24,0)</f>
        <v>0</v>
      </c>
      <c r="Y81" s="88"/>
      <c r="Z81" s="90">
        <f>VLOOKUP($B81,'[1]SL in 2024 c Nhiều gửi'!$B$11:$G$190,6,0)</f>
        <v>1300</v>
      </c>
      <c r="AA81" s="85">
        <f>VLOOKUP(B81,[1]Sheet4!$B$7:$E$186,4,0)</f>
        <v>500</v>
      </c>
      <c r="AB81" s="87">
        <f t="shared" si="15"/>
        <v>650000</v>
      </c>
      <c r="AC81" s="85">
        <f>VLOOKUP($B81,'[1]SL in 2024 c Nhiều gửi'!$B$11:$H$190,5,0)</f>
        <v>500</v>
      </c>
      <c r="AD81" s="87">
        <f t="shared" si="14"/>
        <v>650000</v>
      </c>
      <c r="AE81" s="85">
        <f t="shared" si="16"/>
        <v>375</v>
      </c>
      <c r="AF81" s="85">
        <f t="shared" si="17"/>
        <v>487500</v>
      </c>
    </row>
    <row r="82" spans="1:32" ht="37.5" customHeight="1">
      <c r="A82" s="77">
        <v>79</v>
      </c>
      <c r="B82" s="78" t="s">
        <v>302</v>
      </c>
      <c r="C82" s="79" t="s">
        <v>268</v>
      </c>
      <c r="D82" s="80" t="s">
        <v>269</v>
      </c>
      <c r="E82" s="79" t="s">
        <v>1</v>
      </c>
      <c r="F82" s="82">
        <v>10000</v>
      </c>
      <c r="G82" s="83">
        <v>140</v>
      </c>
      <c r="H82" s="84">
        <f t="shared" si="9"/>
        <v>1400000</v>
      </c>
      <c r="I82" s="85">
        <v>1000</v>
      </c>
      <c r="J82" s="85">
        <v>1000</v>
      </c>
      <c r="K82" s="85"/>
      <c r="L82" s="85">
        <v>1000</v>
      </c>
      <c r="M82" s="85"/>
      <c r="N82" s="85"/>
      <c r="O82" s="85">
        <v>1000</v>
      </c>
      <c r="P82" s="85">
        <v>1000</v>
      </c>
      <c r="Q82" s="85"/>
      <c r="R82" s="85">
        <v>500</v>
      </c>
      <c r="S82" s="85">
        <f>VLOOKUP(B82,'[1]c Nhiều gửi'!$B$4:$S$157,18,0)</f>
        <v>3000</v>
      </c>
      <c r="T82" s="86">
        <f t="shared" si="10"/>
        <v>8500</v>
      </c>
      <c r="U82" s="87">
        <f t="shared" si="11"/>
        <v>1190000</v>
      </c>
      <c r="V82" s="88">
        <f t="shared" si="12"/>
        <v>1500</v>
      </c>
      <c r="W82" s="85">
        <f t="shared" si="13"/>
        <v>210000</v>
      </c>
      <c r="X82" s="89">
        <f>VLOOKUP(B82,'[1]c Nhiều gửi'!$B$4:$Y$157,24,0)</f>
        <v>0</v>
      </c>
      <c r="Y82" s="88"/>
      <c r="Z82" s="90">
        <f>VLOOKUP($B82,'[1]SL in 2024 c Nhiều gửi'!$B$11:$G$190,6,0)</f>
        <v>240</v>
      </c>
      <c r="AA82" s="85">
        <f>VLOOKUP(B82,[1]Sheet4!$B$7:$E$186,4,0)</f>
        <v>8000</v>
      </c>
      <c r="AB82" s="87">
        <f t="shared" si="15"/>
        <v>1920000</v>
      </c>
      <c r="AC82" s="85">
        <f>VLOOKUP($B82,'[1]SL in 2024 c Nhiều gửi'!$B$11:$H$190,5,0)</f>
        <v>8000</v>
      </c>
      <c r="AD82" s="87">
        <f t="shared" si="14"/>
        <v>1920000</v>
      </c>
      <c r="AE82" s="85">
        <f t="shared" si="16"/>
        <v>6000</v>
      </c>
      <c r="AF82" s="85">
        <f t="shared" si="17"/>
        <v>1440000</v>
      </c>
    </row>
    <row r="83" spans="1:32" ht="36.75" customHeight="1">
      <c r="A83" s="77">
        <v>80</v>
      </c>
      <c r="B83" s="78" t="s">
        <v>152</v>
      </c>
      <c r="C83" s="79" t="s">
        <v>268</v>
      </c>
      <c r="D83" s="80" t="s">
        <v>269</v>
      </c>
      <c r="E83" s="81" t="s">
        <v>1</v>
      </c>
      <c r="F83" s="82">
        <v>12000</v>
      </c>
      <c r="G83" s="83">
        <v>140</v>
      </c>
      <c r="H83" s="84">
        <f t="shared" si="9"/>
        <v>1680000</v>
      </c>
      <c r="I83" s="85">
        <v>1000</v>
      </c>
      <c r="J83" s="85">
        <v>1500</v>
      </c>
      <c r="K83" s="85">
        <v>1000</v>
      </c>
      <c r="L83" s="85"/>
      <c r="M83" s="85"/>
      <c r="N83" s="85">
        <v>2000</v>
      </c>
      <c r="O83" s="85"/>
      <c r="P83" s="85">
        <v>1000</v>
      </c>
      <c r="Q83" s="85">
        <v>2000</v>
      </c>
      <c r="R83" s="85">
        <v>1000</v>
      </c>
      <c r="S83" s="85">
        <f>VLOOKUP(B83,'[1]c Nhiều gửi'!$B$4:$S$157,18,0)</f>
        <v>2500</v>
      </c>
      <c r="T83" s="86">
        <f t="shared" si="10"/>
        <v>12000</v>
      </c>
      <c r="U83" s="87">
        <f t="shared" si="11"/>
        <v>1680000</v>
      </c>
      <c r="V83" s="88">
        <f t="shared" si="12"/>
        <v>0</v>
      </c>
      <c r="W83" s="85">
        <f t="shared" si="13"/>
        <v>0</v>
      </c>
      <c r="X83" s="89">
        <f>VLOOKUP(B83,'[1]c Nhiều gửi'!$B$4:$Y$157,24,0)</f>
        <v>0</v>
      </c>
      <c r="Y83" s="88"/>
      <c r="Z83" s="90">
        <f>VLOOKUP($B83,'[1]SL in 2024 c Nhiều gửi'!$B$11:$G$190,6,0)</f>
        <v>180</v>
      </c>
      <c r="AA83" s="85">
        <f>VLOOKUP(B83,[1]Sheet4!$B$7:$E$186,4,0)</f>
        <v>14000</v>
      </c>
      <c r="AB83" s="87">
        <f t="shared" si="15"/>
        <v>2520000</v>
      </c>
      <c r="AC83" s="85">
        <f>VLOOKUP($B83,'[1]SL in 2024 c Nhiều gửi'!$B$11:$H$190,5,0)</f>
        <v>14000</v>
      </c>
      <c r="AD83" s="87">
        <f t="shared" si="14"/>
        <v>2520000</v>
      </c>
      <c r="AE83" s="85">
        <f t="shared" si="16"/>
        <v>10500</v>
      </c>
      <c r="AF83" s="85">
        <f t="shared" si="17"/>
        <v>1890000</v>
      </c>
    </row>
    <row r="84" spans="1:32" ht="77.25" customHeight="1">
      <c r="A84" s="77">
        <v>81</v>
      </c>
      <c r="B84" s="78" t="s">
        <v>303</v>
      </c>
      <c r="C84" s="79" t="s">
        <v>268</v>
      </c>
      <c r="D84" s="80" t="s">
        <v>278</v>
      </c>
      <c r="E84" s="79" t="s">
        <v>1</v>
      </c>
      <c r="F84" s="82">
        <v>20600</v>
      </c>
      <c r="G84" s="83">
        <v>140</v>
      </c>
      <c r="H84" s="84">
        <f t="shared" si="9"/>
        <v>2884000</v>
      </c>
      <c r="I84" s="85">
        <v>800</v>
      </c>
      <c r="J84" s="85">
        <v>200</v>
      </c>
      <c r="K84" s="85"/>
      <c r="L84" s="85">
        <v>9200</v>
      </c>
      <c r="M84" s="85"/>
      <c r="N84" s="85"/>
      <c r="O84" s="85">
        <v>700</v>
      </c>
      <c r="P84" s="85"/>
      <c r="Q84" s="85"/>
      <c r="R84" s="85"/>
      <c r="S84" s="85">
        <f>VLOOKUP(B84,'[1]c Nhiều gửi'!$B$4:$S$157,18,0)</f>
        <v>1850</v>
      </c>
      <c r="T84" s="86">
        <f t="shared" si="10"/>
        <v>12750</v>
      </c>
      <c r="U84" s="87">
        <f t="shared" si="11"/>
        <v>1785000</v>
      </c>
      <c r="V84" s="88">
        <f t="shared" si="12"/>
        <v>7850</v>
      </c>
      <c r="W84" s="85">
        <f t="shared" si="13"/>
        <v>1099000</v>
      </c>
      <c r="X84" s="89">
        <f>VLOOKUP(B84,'[1]c Nhiều gửi'!$B$4:$Y$157,24,0)</f>
        <v>0</v>
      </c>
      <c r="Y84" s="88"/>
      <c r="Z84" s="90">
        <f>VLOOKUP($B84,'[1]SL in 2024 c Nhiều gửi'!$B$11:$G$190,6,0)</f>
        <v>180</v>
      </c>
      <c r="AA84" s="85">
        <f>VLOOKUP(B84,[1]Sheet4!$B$7:$E$186,4,0)</f>
        <v>19300</v>
      </c>
      <c r="AB84" s="87">
        <f t="shared" si="15"/>
        <v>3474000</v>
      </c>
      <c r="AC84" s="85">
        <f>VLOOKUP($B84,'[1]SL in 2024 c Nhiều gửi'!$B$11:$H$190,5,0)</f>
        <v>19300</v>
      </c>
      <c r="AD84" s="87">
        <f t="shared" si="14"/>
        <v>3474000</v>
      </c>
      <c r="AE84" s="85">
        <f t="shared" si="16"/>
        <v>14475</v>
      </c>
      <c r="AF84" s="85">
        <f t="shared" si="17"/>
        <v>2605500</v>
      </c>
    </row>
    <row r="85" spans="1:32" ht="36.75" customHeight="1">
      <c r="A85" s="77">
        <v>82</v>
      </c>
      <c r="B85" s="78" t="s">
        <v>195</v>
      </c>
      <c r="C85" s="79" t="s">
        <v>268</v>
      </c>
      <c r="D85" s="80" t="s">
        <v>272</v>
      </c>
      <c r="E85" s="79" t="s">
        <v>1</v>
      </c>
      <c r="F85" s="95">
        <v>400</v>
      </c>
      <c r="G85" s="96">
        <v>1100</v>
      </c>
      <c r="H85" s="97">
        <f t="shared" si="9"/>
        <v>440000</v>
      </c>
      <c r="I85" s="85"/>
      <c r="J85" s="85">
        <v>400</v>
      </c>
      <c r="K85" s="85"/>
      <c r="L85" s="85"/>
      <c r="M85" s="85"/>
      <c r="N85" s="85"/>
      <c r="O85" s="85"/>
      <c r="P85" s="85"/>
      <c r="Q85" s="85"/>
      <c r="R85" s="85"/>
      <c r="S85" s="85">
        <f>VLOOKUP(B85,'[1]c Nhiều gửi'!$B$4:$S$157,18,0)</f>
        <v>0</v>
      </c>
      <c r="T85" s="86">
        <f t="shared" si="10"/>
        <v>400</v>
      </c>
      <c r="U85" s="87">
        <f t="shared" si="11"/>
        <v>440000</v>
      </c>
      <c r="V85" s="88">
        <f t="shared" si="12"/>
        <v>0</v>
      </c>
      <c r="W85" s="85">
        <f t="shared" si="13"/>
        <v>0</v>
      </c>
      <c r="X85" s="89">
        <f>VLOOKUP(B85,'[1]c Nhiều gửi'!$B$4:$Y$157,24,0)</f>
        <v>0</v>
      </c>
      <c r="Y85" s="88"/>
      <c r="Z85" s="90">
        <f>VLOOKUP($B85,'[1]SL in 2024 c Nhiều gửi'!$B$11:$G$190,6,0)</f>
        <v>1300</v>
      </c>
      <c r="AA85" s="85">
        <f>VLOOKUP(B85,[1]Sheet4!$B$7:$E$186,4,0)</f>
        <v>400</v>
      </c>
      <c r="AB85" s="87">
        <f t="shared" si="15"/>
        <v>520000</v>
      </c>
      <c r="AC85" s="85">
        <f>VLOOKUP($B85,'[1]SL in 2024 c Nhiều gửi'!$B$11:$H$190,5,0)</f>
        <v>400</v>
      </c>
      <c r="AD85" s="87">
        <f t="shared" si="14"/>
        <v>520000</v>
      </c>
      <c r="AE85" s="85">
        <f t="shared" si="16"/>
        <v>300</v>
      </c>
      <c r="AF85" s="85">
        <f t="shared" si="17"/>
        <v>390000</v>
      </c>
    </row>
    <row r="86" spans="1:32" ht="35.25" customHeight="1">
      <c r="A86" s="77">
        <v>83</v>
      </c>
      <c r="B86" s="78" t="s">
        <v>196</v>
      </c>
      <c r="C86" s="79" t="s">
        <v>268</v>
      </c>
      <c r="D86" s="98" t="s">
        <v>272</v>
      </c>
      <c r="E86" s="79" t="s">
        <v>1</v>
      </c>
      <c r="F86" s="95">
        <v>400</v>
      </c>
      <c r="G86" s="96">
        <v>1100</v>
      </c>
      <c r="H86" s="97">
        <f t="shared" si="9"/>
        <v>440000</v>
      </c>
      <c r="I86" s="85"/>
      <c r="J86" s="85">
        <v>400</v>
      </c>
      <c r="K86" s="85"/>
      <c r="L86" s="85"/>
      <c r="M86" s="85"/>
      <c r="N86" s="85"/>
      <c r="O86" s="85"/>
      <c r="P86" s="85"/>
      <c r="Q86" s="85"/>
      <c r="R86" s="85"/>
      <c r="S86" s="85">
        <f>VLOOKUP(B86,'[1]c Nhiều gửi'!$B$4:$S$157,18,0)</f>
        <v>0</v>
      </c>
      <c r="T86" s="86">
        <f t="shared" si="10"/>
        <v>400</v>
      </c>
      <c r="U86" s="87">
        <f t="shared" si="11"/>
        <v>440000</v>
      </c>
      <c r="V86" s="88">
        <f t="shared" si="12"/>
        <v>0</v>
      </c>
      <c r="W86" s="85">
        <f t="shared" si="13"/>
        <v>0</v>
      </c>
      <c r="X86" s="89">
        <f>VLOOKUP(B86,'[1]c Nhiều gửi'!$B$4:$Y$157,24,0)</f>
        <v>0</v>
      </c>
      <c r="Y86" s="88"/>
      <c r="Z86" s="90">
        <f>VLOOKUP($B86,'[1]SL in 2024 c Nhiều gửi'!$B$11:$G$190,6,0)</f>
        <v>1300</v>
      </c>
      <c r="AA86" s="85">
        <f>VLOOKUP(B86,[1]Sheet4!$B$7:$E$186,4,0)</f>
        <v>400</v>
      </c>
      <c r="AB86" s="87">
        <f t="shared" si="15"/>
        <v>520000</v>
      </c>
      <c r="AC86" s="85">
        <f>VLOOKUP($B86,'[1]SL in 2024 c Nhiều gửi'!$B$11:$H$190,5,0)</f>
        <v>400</v>
      </c>
      <c r="AD86" s="87">
        <f t="shared" si="14"/>
        <v>520000</v>
      </c>
      <c r="AE86" s="85">
        <f t="shared" si="16"/>
        <v>300</v>
      </c>
      <c r="AF86" s="85">
        <f t="shared" si="17"/>
        <v>390000</v>
      </c>
    </row>
    <row r="87" spans="1:32" ht="34.5" customHeight="1">
      <c r="A87" s="77">
        <v>84</v>
      </c>
      <c r="B87" s="78" t="s">
        <v>194</v>
      </c>
      <c r="C87" s="79" t="s">
        <v>268</v>
      </c>
      <c r="D87" s="80" t="s">
        <v>272</v>
      </c>
      <c r="E87" s="79" t="s">
        <v>1</v>
      </c>
      <c r="F87" s="95">
        <v>500</v>
      </c>
      <c r="G87" s="96">
        <v>1100</v>
      </c>
      <c r="H87" s="97">
        <f t="shared" si="9"/>
        <v>550000</v>
      </c>
      <c r="I87" s="85"/>
      <c r="J87" s="85">
        <v>500</v>
      </c>
      <c r="K87" s="85"/>
      <c r="L87" s="85"/>
      <c r="M87" s="85"/>
      <c r="N87" s="85"/>
      <c r="O87" s="85"/>
      <c r="P87" s="85"/>
      <c r="Q87" s="85"/>
      <c r="R87" s="85"/>
      <c r="S87" s="85">
        <f>VLOOKUP(B87,'[1]c Nhiều gửi'!$B$4:$S$157,18,0)</f>
        <v>0</v>
      </c>
      <c r="T87" s="86">
        <f t="shared" si="10"/>
        <v>500</v>
      </c>
      <c r="U87" s="87">
        <f t="shared" si="11"/>
        <v>550000</v>
      </c>
      <c r="V87" s="88">
        <f t="shared" si="12"/>
        <v>0</v>
      </c>
      <c r="W87" s="85">
        <f t="shared" si="13"/>
        <v>0</v>
      </c>
      <c r="X87" s="89">
        <f>VLOOKUP(B87,'[1]c Nhiều gửi'!$B$4:$Y$157,24,0)</f>
        <v>0</v>
      </c>
      <c r="Y87" s="88"/>
      <c r="Z87" s="90">
        <f>VLOOKUP($B87,'[1]SL in 2024 c Nhiều gửi'!$B$11:$G$190,6,0)</f>
        <v>1300</v>
      </c>
      <c r="AA87" s="85">
        <f>VLOOKUP(B87,[1]Sheet4!$B$7:$E$186,4,0)</f>
        <v>600</v>
      </c>
      <c r="AB87" s="87">
        <f t="shared" si="15"/>
        <v>780000</v>
      </c>
      <c r="AC87" s="85">
        <f>VLOOKUP($B87,'[1]SL in 2024 c Nhiều gửi'!$B$11:$H$190,5,0)</f>
        <v>600</v>
      </c>
      <c r="AD87" s="87">
        <f t="shared" si="14"/>
        <v>780000</v>
      </c>
      <c r="AE87" s="85">
        <f t="shared" si="16"/>
        <v>450</v>
      </c>
      <c r="AF87" s="85">
        <f t="shared" si="17"/>
        <v>585000</v>
      </c>
    </row>
    <row r="88" spans="1:32" ht="34.5" customHeight="1">
      <c r="A88" s="77">
        <v>85</v>
      </c>
      <c r="B88" s="78" t="s">
        <v>181</v>
      </c>
      <c r="C88" s="79" t="s">
        <v>268</v>
      </c>
      <c r="D88" s="80" t="s">
        <v>272</v>
      </c>
      <c r="E88" s="79" t="s">
        <v>1</v>
      </c>
      <c r="F88" s="95">
        <v>500</v>
      </c>
      <c r="G88" s="96">
        <v>1100</v>
      </c>
      <c r="H88" s="97">
        <f t="shared" si="9"/>
        <v>550000</v>
      </c>
      <c r="I88" s="85"/>
      <c r="J88" s="85"/>
      <c r="K88" s="85"/>
      <c r="L88" s="85"/>
      <c r="M88" s="85"/>
      <c r="N88" s="85"/>
      <c r="O88" s="85"/>
      <c r="P88" s="85"/>
      <c r="Q88" s="85"/>
      <c r="R88" s="85"/>
      <c r="S88" s="85">
        <f>VLOOKUP(B88,'[1]c Nhiều gửi'!$B$4:$S$157,18,0)</f>
        <v>0</v>
      </c>
      <c r="T88" s="86">
        <f t="shared" si="10"/>
        <v>0</v>
      </c>
      <c r="U88" s="87">
        <f t="shared" si="11"/>
        <v>0</v>
      </c>
      <c r="V88" s="88">
        <f t="shared" si="12"/>
        <v>500</v>
      </c>
      <c r="W88" s="85">
        <f t="shared" si="13"/>
        <v>550000</v>
      </c>
      <c r="X88" s="89">
        <f>VLOOKUP(B88,'[1]c Nhiều gửi'!$B$4:$Y$157,24,0)</f>
        <v>0</v>
      </c>
      <c r="Y88" s="88"/>
      <c r="Z88" s="90">
        <f>VLOOKUP($B88,'[1]SL in 2024 c Nhiều gửi'!$B$11:$G$190,6,0)</f>
        <v>1300</v>
      </c>
      <c r="AA88" s="85">
        <f>VLOOKUP(B88,[1]Sheet4!$B$7:$E$186,4,0)</f>
        <v>500</v>
      </c>
      <c r="AB88" s="87">
        <f t="shared" si="15"/>
        <v>650000</v>
      </c>
      <c r="AC88" s="85">
        <f>VLOOKUP($B88,'[1]SL in 2024 c Nhiều gửi'!$B$11:$H$190,5,0)</f>
        <v>500</v>
      </c>
      <c r="AD88" s="87">
        <f t="shared" si="14"/>
        <v>650000</v>
      </c>
      <c r="AE88" s="85">
        <f t="shared" si="16"/>
        <v>375</v>
      </c>
      <c r="AF88" s="85">
        <f t="shared" si="17"/>
        <v>487500</v>
      </c>
    </row>
    <row r="89" spans="1:32" ht="18" customHeight="1">
      <c r="A89" s="77">
        <v>86</v>
      </c>
      <c r="B89" s="78" t="s">
        <v>162</v>
      </c>
      <c r="C89" s="79" t="s">
        <v>304</v>
      </c>
      <c r="D89" s="80" t="s">
        <v>305</v>
      </c>
      <c r="E89" s="79" t="s">
        <v>1</v>
      </c>
      <c r="F89" s="95">
        <v>15000</v>
      </c>
      <c r="G89" s="96">
        <v>100</v>
      </c>
      <c r="H89" s="97">
        <f t="shared" si="9"/>
        <v>1500000</v>
      </c>
      <c r="I89" s="85"/>
      <c r="J89" s="85"/>
      <c r="K89" s="85"/>
      <c r="L89" s="85"/>
      <c r="M89" s="85"/>
      <c r="N89" s="85"/>
      <c r="O89" s="85"/>
      <c r="P89" s="85"/>
      <c r="Q89" s="85"/>
      <c r="R89" s="85"/>
      <c r="S89" s="85">
        <f>VLOOKUP(B89,'[1]c Nhiều gửi'!$B$4:$S$157,18,0)</f>
        <v>0</v>
      </c>
      <c r="T89" s="86">
        <f t="shared" si="10"/>
        <v>0</v>
      </c>
      <c r="U89" s="87">
        <f t="shared" si="11"/>
        <v>0</v>
      </c>
      <c r="V89" s="88">
        <f t="shared" si="12"/>
        <v>15000</v>
      </c>
      <c r="W89" s="85">
        <f t="shared" si="13"/>
        <v>1500000</v>
      </c>
      <c r="X89" s="89">
        <f>VLOOKUP(B89,'[1]c Nhiều gửi'!$B$4:$Y$157,24,0)</f>
        <v>10000</v>
      </c>
      <c r="Y89" s="88"/>
      <c r="Z89" s="90">
        <f>VLOOKUP($B89,'[1]SL in 2024 c Nhiều gửi'!$B$11:$G$190,6,0)</f>
        <v>520</v>
      </c>
      <c r="AA89" s="85">
        <f>VLOOKUP(B89,[1]Sheet4!$B$7:$E$186,4,0)</f>
        <v>20000</v>
      </c>
      <c r="AB89" s="87">
        <f t="shared" si="15"/>
        <v>10400000</v>
      </c>
      <c r="AC89" s="85">
        <v>6667</v>
      </c>
      <c r="AD89" s="87">
        <f t="shared" si="14"/>
        <v>3466840</v>
      </c>
      <c r="AE89" s="85">
        <f t="shared" si="16"/>
        <v>5000.25</v>
      </c>
      <c r="AF89" s="85">
        <f t="shared" si="17"/>
        <v>2600130</v>
      </c>
    </row>
    <row r="90" spans="1:32" ht="38.25" customHeight="1">
      <c r="A90" s="77">
        <v>87</v>
      </c>
      <c r="B90" s="78" t="s">
        <v>306</v>
      </c>
      <c r="C90" s="79" t="s">
        <v>53</v>
      </c>
      <c r="D90" s="80" t="s">
        <v>269</v>
      </c>
      <c r="E90" s="79" t="s">
        <v>1</v>
      </c>
      <c r="F90" s="95">
        <v>4700</v>
      </c>
      <c r="G90" s="96">
        <v>120</v>
      </c>
      <c r="H90" s="97">
        <f t="shared" si="9"/>
        <v>564000</v>
      </c>
      <c r="I90" s="85"/>
      <c r="J90" s="85"/>
      <c r="K90" s="85"/>
      <c r="L90" s="85"/>
      <c r="M90" s="85"/>
      <c r="N90" s="85"/>
      <c r="O90" s="85"/>
      <c r="P90" s="85"/>
      <c r="Q90" s="85"/>
      <c r="R90" s="85"/>
      <c r="S90" s="85">
        <f>VLOOKUP(B90,'[1]c Nhiều gửi'!$B$4:$S$157,18,0)</f>
        <v>0</v>
      </c>
      <c r="T90" s="86">
        <f t="shared" si="10"/>
        <v>0</v>
      </c>
      <c r="U90" s="87">
        <f t="shared" si="11"/>
        <v>0</v>
      </c>
      <c r="V90" s="88">
        <f t="shared" si="12"/>
        <v>4700</v>
      </c>
      <c r="W90" s="85">
        <f t="shared" si="13"/>
        <v>564000</v>
      </c>
      <c r="X90" s="89">
        <f>VLOOKUP(B90,'[1]c Nhiều gửi'!$B$4:$Y$157,24,0)</f>
        <v>0</v>
      </c>
      <c r="Y90" s="88">
        <v>100</v>
      </c>
      <c r="Z90" s="90">
        <f>VLOOKUP($B90,'[1]SL in 2024 c Nhiều gửi'!$B$11:$G$190,6,0)</f>
        <v>140</v>
      </c>
      <c r="AA90" s="85">
        <f>VLOOKUP(B90,[1]Sheet4!$B$7:$E$186,4,0)</f>
        <v>4300</v>
      </c>
      <c r="AB90" s="87">
        <f t="shared" si="15"/>
        <v>602000</v>
      </c>
      <c r="AC90" s="85">
        <f>VLOOKUP($B90,'[1]SL in 2024 c Nhiều gửi'!$B$11:$H$190,5,0)</f>
        <v>4300</v>
      </c>
      <c r="AD90" s="87">
        <f t="shared" si="14"/>
        <v>602000</v>
      </c>
      <c r="AE90" s="85">
        <f t="shared" si="16"/>
        <v>3225</v>
      </c>
      <c r="AF90" s="85">
        <f t="shared" si="17"/>
        <v>451500</v>
      </c>
    </row>
    <row r="91" spans="1:32" s="93" customFormat="1" ht="36.75" customHeight="1">
      <c r="A91" s="77">
        <v>88</v>
      </c>
      <c r="B91" s="78" t="s">
        <v>307</v>
      </c>
      <c r="C91" s="79" t="s">
        <v>268</v>
      </c>
      <c r="D91" s="80" t="s">
        <v>272</v>
      </c>
      <c r="E91" s="79" t="s">
        <v>1</v>
      </c>
      <c r="F91" s="95">
        <v>2900</v>
      </c>
      <c r="G91" s="96">
        <v>400</v>
      </c>
      <c r="H91" s="97">
        <f t="shared" si="9"/>
        <v>1160000</v>
      </c>
      <c r="I91" s="85"/>
      <c r="J91" s="85">
        <v>100</v>
      </c>
      <c r="K91" s="85"/>
      <c r="L91" s="85"/>
      <c r="M91" s="85"/>
      <c r="N91" s="85"/>
      <c r="O91" s="85"/>
      <c r="P91" s="94"/>
      <c r="Q91" s="94"/>
      <c r="R91" s="94"/>
      <c r="S91" s="85">
        <f>VLOOKUP(B91,'[1]c Nhiều gửi'!$B$4:$S$157,18,0)</f>
        <v>0</v>
      </c>
      <c r="T91" s="86">
        <f t="shared" si="10"/>
        <v>100</v>
      </c>
      <c r="U91" s="87">
        <f t="shared" si="11"/>
        <v>40000</v>
      </c>
      <c r="V91" s="88">
        <f t="shared" si="12"/>
        <v>2800</v>
      </c>
      <c r="W91" s="85">
        <f t="shared" si="13"/>
        <v>1120000</v>
      </c>
      <c r="X91" s="89">
        <f>VLOOKUP(B91,'[1]c Nhiều gửi'!$B$4:$Y$157,24,0)</f>
        <v>0</v>
      </c>
      <c r="Y91" s="88">
        <v>200</v>
      </c>
      <c r="Z91" s="90"/>
      <c r="AA91" s="85"/>
      <c r="AB91" s="87">
        <f t="shared" si="15"/>
        <v>0</v>
      </c>
      <c r="AC91" s="85"/>
      <c r="AD91" s="87">
        <f t="shared" si="14"/>
        <v>0</v>
      </c>
      <c r="AE91" s="85">
        <f t="shared" si="16"/>
        <v>0</v>
      </c>
      <c r="AF91" s="85">
        <f t="shared" si="17"/>
        <v>0</v>
      </c>
    </row>
    <row r="92" spans="1:32" s="93" customFormat="1" ht="36" customHeight="1">
      <c r="A92" s="77">
        <v>89</v>
      </c>
      <c r="B92" s="78" t="s">
        <v>77</v>
      </c>
      <c r="C92" s="79" t="s">
        <v>268</v>
      </c>
      <c r="D92" s="80" t="s">
        <v>269</v>
      </c>
      <c r="E92" s="79" t="s">
        <v>1</v>
      </c>
      <c r="F92" s="95">
        <v>1770</v>
      </c>
      <c r="G92" s="96">
        <v>600</v>
      </c>
      <c r="H92" s="97">
        <f t="shared" si="9"/>
        <v>1062000</v>
      </c>
      <c r="I92" s="85"/>
      <c r="J92" s="85"/>
      <c r="K92" s="85"/>
      <c r="L92" s="85">
        <v>300</v>
      </c>
      <c r="M92" s="85"/>
      <c r="N92" s="85"/>
      <c r="O92" s="85"/>
      <c r="P92" s="94"/>
      <c r="Q92" s="85">
        <v>300</v>
      </c>
      <c r="R92" s="85"/>
      <c r="S92" s="85">
        <f>VLOOKUP(B92,'[1]c Nhiều gửi'!$B$4:$S$157,18,0)</f>
        <v>100</v>
      </c>
      <c r="T92" s="86">
        <f t="shared" si="10"/>
        <v>700</v>
      </c>
      <c r="U92" s="87">
        <f t="shared" si="11"/>
        <v>420000</v>
      </c>
      <c r="V92" s="88">
        <f t="shared" si="12"/>
        <v>1070</v>
      </c>
      <c r="W92" s="85">
        <f t="shared" si="13"/>
        <v>642000</v>
      </c>
      <c r="X92" s="89">
        <f>VLOOKUP(B92,'[1]c Nhiều gửi'!$B$4:$Y$157,24,0)</f>
        <v>0</v>
      </c>
      <c r="Y92" s="92"/>
      <c r="Z92" s="90">
        <f>VLOOKUP($B92,'[1]SL in 2024 c Nhiều gửi'!$B$11:$G$190,6,0)</f>
        <v>710</v>
      </c>
      <c r="AA92" s="85">
        <f>VLOOKUP(B92,[1]Sheet4!$B$7:$E$186,4,0)</f>
        <v>1600</v>
      </c>
      <c r="AB92" s="87">
        <f t="shared" si="15"/>
        <v>1136000</v>
      </c>
      <c r="AC92" s="85">
        <f>VLOOKUP($B92,'[1]SL in 2024 c Nhiều gửi'!$B$11:$H$190,5,0)</f>
        <v>1600</v>
      </c>
      <c r="AD92" s="87">
        <f t="shared" si="14"/>
        <v>1136000</v>
      </c>
      <c r="AE92" s="85">
        <f t="shared" si="16"/>
        <v>1200</v>
      </c>
      <c r="AF92" s="85">
        <f t="shared" si="17"/>
        <v>852000</v>
      </c>
    </row>
    <row r="93" spans="1:32" ht="37.5" customHeight="1">
      <c r="A93" s="77">
        <v>90</v>
      </c>
      <c r="B93" s="78" t="s">
        <v>308</v>
      </c>
      <c r="C93" s="79" t="s">
        <v>268</v>
      </c>
      <c r="D93" s="80" t="s">
        <v>272</v>
      </c>
      <c r="E93" s="79" t="s">
        <v>1</v>
      </c>
      <c r="F93" s="95">
        <v>43000</v>
      </c>
      <c r="G93" s="96">
        <v>120</v>
      </c>
      <c r="H93" s="97">
        <f t="shared" si="9"/>
        <v>5160000</v>
      </c>
      <c r="I93" s="85"/>
      <c r="J93" s="85"/>
      <c r="K93" s="85">
        <v>2000</v>
      </c>
      <c r="L93" s="85">
        <v>13000</v>
      </c>
      <c r="M93" s="85">
        <v>2000</v>
      </c>
      <c r="N93" s="85">
        <v>13000</v>
      </c>
      <c r="O93" s="85"/>
      <c r="P93" s="85"/>
      <c r="Q93" s="85">
        <v>10000</v>
      </c>
      <c r="R93" s="85">
        <v>3000</v>
      </c>
      <c r="S93" s="85">
        <f>VLOOKUP(B93,'[1]c Nhiều gửi'!$B$4:$S$157,18,0)</f>
        <v>0</v>
      </c>
      <c r="T93" s="86">
        <f t="shared" si="10"/>
        <v>43000</v>
      </c>
      <c r="U93" s="87">
        <f t="shared" si="11"/>
        <v>5160000</v>
      </c>
      <c r="V93" s="88">
        <f t="shared" si="12"/>
        <v>0</v>
      </c>
      <c r="W93" s="85">
        <f t="shared" si="13"/>
        <v>0</v>
      </c>
      <c r="X93" s="89">
        <f>VLOOKUP(B93,'[1]c Nhiều gửi'!$B$4:$Y$157,24,0)</f>
        <v>0</v>
      </c>
      <c r="Y93" s="88"/>
      <c r="Z93" s="90">
        <f>VLOOKUP($B93,'[1]SL in 2024 c Nhiều gửi'!$B$11:$G$190,6,0)</f>
        <v>180</v>
      </c>
      <c r="AA93" s="85">
        <f>VLOOKUP(B93,[1]Sheet4!$B$7:$E$186,4,0)</f>
        <v>63000</v>
      </c>
      <c r="AB93" s="87">
        <f t="shared" si="15"/>
        <v>11340000</v>
      </c>
      <c r="AC93" s="85">
        <f>VLOOKUP($B93,'[1]SL in 2024 c Nhiều gửi'!$B$11:$H$190,5,0)</f>
        <v>63000</v>
      </c>
      <c r="AD93" s="87">
        <f t="shared" si="14"/>
        <v>11340000</v>
      </c>
      <c r="AE93" s="85">
        <f t="shared" si="16"/>
        <v>47250</v>
      </c>
      <c r="AF93" s="85">
        <f t="shared" si="17"/>
        <v>8505000</v>
      </c>
    </row>
    <row r="94" spans="1:32" ht="35.25" customHeight="1">
      <c r="A94" s="77">
        <v>91</v>
      </c>
      <c r="B94" s="78" t="s">
        <v>156</v>
      </c>
      <c r="C94" s="79" t="s">
        <v>268</v>
      </c>
      <c r="D94" s="80" t="s">
        <v>272</v>
      </c>
      <c r="E94" s="79" t="s">
        <v>1</v>
      </c>
      <c r="F94" s="95">
        <v>6000</v>
      </c>
      <c r="G94" s="96">
        <v>230</v>
      </c>
      <c r="H94" s="97">
        <f t="shared" si="9"/>
        <v>1380000</v>
      </c>
      <c r="I94" s="85"/>
      <c r="J94" s="85"/>
      <c r="K94" s="85"/>
      <c r="L94" s="85">
        <v>3000</v>
      </c>
      <c r="M94" s="85"/>
      <c r="N94" s="85">
        <v>3000</v>
      </c>
      <c r="O94" s="85"/>
      <c r="P94" s="85"/>
      <c r="Q94" s="85"/>
      <c r="R94" s="85"/>
      <c r="S94" s="85">
        <f>VLOOKUP(B94,'[1]c Nhiều gửi'!$B$4:$S$157,18,0)</f>
        <v>0</v>
      </c>
      <c r="T94" s="86">
        <f t="shared" si="10"/>
        <v>6000</v>
      </c>
      <c r="U94" s="87">
        <f t="shared" si="11"/>
        <v>1380000</v>
      </c>
      <c r="V94" s="88">
        <f t="shared" si="12"/>
        <v>0</v>
      </c>
      <c r="W94" s="85">
        <f t="shared" si="13"/>
        <v>0</v>
      </c>
      <c r="X94" s="89">
        <f>VLOOKUP(B94,'[1]c Nhiều gửi'!$B$4:$Y$157,24,0)</f>
        <v>0</v>
      </c>
      <c r="Y94" s="88"/>
      <c r="Z94" s="90">
        <f>VLOOKUP($B94,'[1]SL in 2024 c Nhiều gửi'!$B$11:$G$190,6,0)</f>
        <v>270</v>
      </c>
      <c r="AA94" s="85">
        <f>VLOOKUP(B94,[1]Sheet4!$B$7:$E$186,4,0)</f>
        <v>6000</v>
      </c>
      <c r="AB94" s="87">
        <f t="shared" si="15"/>
        <v>1620000</v>
      </c>
      <c r="AC94" s="85">
        <f>VLOOKUP($B94,'[1]SL in 2024 c Nhiều gửi'!$B$11:$H$190,5,0)</f>
        <v>6000</v>
      </c>
      <c r="AD94" s="87">
        <f t="shared" si="14"/>
        <v>1620000</v>
      </c>
      <c r="AE94" s="85">
        <f t="shared" si="16"/>
        <v>4500</v>
      </c>
      <c r="AF94" s="85">
        <f t="shared" si="17"/>
        <v>1215000</v>
      </c>
    </row>
    <row r="95" spans="1:32" ht="36.75" customHeight="1">
      <c r="A95" s="77">
        <v>92</v>
      </c>
      <c r="B95" s="78" t="s">
        <v>16</v>
      </c>
      <c r="C95" s="79" t="s">
        <v>268</v>
      </c>
      <c r="D95" s="80" t="s">
        <v>272</v>
      </c>
      <c r="E95" s="79" t="s">
        <v>1</v>
      </c>
      <c r="F95" s="82">
        <v>51700</v>
      </c>
      <c r="G95" s="83">
        <v>120</v>
      </c>
      <c r="H95" s="84">
        <f t="shared" si="9"/>
        <v>6204000</v>
      </c>
      <c r="I95" s="85">
        <v>3800</v>
      </c>
      <c r="J95" s="85">
        <v>2500</v>
      </c>
      <c r="K95" s="85"/>
      <c r="L95" s="85">
        <v>14500</v>
      </c>
      <c r="M95" s="85">
        <v>2000</v>
      </c>
      <c r="N95" s="85">
        <v>2000</v>
      </c>
      <c r="O95" s="85">
        <v>2000</v>
      </c>
      <c r="P95" s="85">
        <v>1300</v>
      </c>
      <c r="Q95" s="85"/>
      <c r="R95" s="85">
        <v>2400</v>
      </c>
      <c r="S95" s="85">
        <f>VLOOKUP(B95,'[1]c Nhiều gửi'!$B$4:$S$157,18,0)</f>
        <v>10400</v>
      </c>
      <c r="T95" s="86">
        <f t="shared" si="10"/>
        <v>40900</v>
      </c>
      <c r="U95" s="87">
        <f t="shared" si="11"/>
        <v>4908000</v>
      </c>
      <c r="V95" s="88">
        <f t="shared" si="12"/>
        <v>10800</v>
      </c>
      <c r="W95" s="85">
        <f t="shared" si="13"/>
        <v>1296000</v>
      </c>
      <c r="X95" s="89">
        <f>VLOOKUP(B95,'[1]c Nhiều gửi'!$B$4:$Y$157,24,0)</f>
        <v>10800</v>
      </c>
      <c r="Y95" s="88"/>
      <c r="Z95" s="90">
        <f>VLOOKUP($B95,'[1]SL in 2024 c Nhiều gửi'!$B$11:$G$190,6,0)</f>
        <v>180</v>
      </c>
      <c r="AA95" s="85">
        <f>VLOOKUP(B95,[1]Sheet4!$B$7:$E$186,4,0)</f>
        <v>49800</v>
      </c>
      <c r="AB95" s="87">
        <f t="shared" si="15"/>
        <v>8964000</v>
      </c>
      <c r="AC95" s="85">
        <f>VLOOKUP($B95,'[1]SL in 2024 c Nhiều gửi'!$B$11:$H$190,5,0)</f>
        <v>39800</v>
      </c>
      <c r="AD95" s="87">
        <f t="shared" si="14"/>
        <v>7164000</v>
      </c>
      <c r="AE95" s="85">
        <f t="shared" si="16"/>
        <v>29850</v>
      </c>
      <c r="AF95" s="85">
        <f t="shared" si="17"/>
        <v>5373000</v>
      </c>
    </row>
    <row r="96" spans="1:32" ht="37.5" customHeight="1">
      <c r="A96" s="77">
        <v>93</v>
      </c>
      <c r="B96" s="78" t="s">
        <v>188</v>
      </c>
      <c r="C96" s="79" t="s">
        <v>268</v>
      </c>
      <c r="D96" s="80" t="s">
        <v>272</v>
      </c>
      <c r="E96" s="81" t="s">
        <v>1</v>
      </c>
      <c r="F96" s="82">
        <v>500</v>
      </c>
      <c r="G96" s="83">
        <v>1100</v>
      </c>
      <c r="H96" s="84">
        <f t="shared" si="9"/>
        <v>550000</v>
      </c>
      <c r="I96" s="85"/>
      <c r="J96" s="85"/>
      <c r="K96" s="85"/>
      <c r="L96" s="85"/>
      <c r="M96" s="85"/>
      <c r="N96" s="85"/>
      <c r="O96" s="85"/>
      <c r="P96" s="85">
        <v>500</v>
      </c>
      <c r="Q96" s="85"/>
      <c r="R96" s="85"/>
      <c r="S96" s="85">
        <f>VLOOKUP(B96,'[1]c Nhiều gửi'!$B$4:$S$157,18,0)</f>
        <v>0</v>
      </c>
      <c r="T96" s="86">
        <f t="shared" si="10"/>
        <v>500</v>
      </c>
      <c r="U96" s="87">
        <f t="shared" si="11"/>
        <v>550000</v>
      </c>
      <c r="V96" s="88">
        <f t="shared" si="12"/>
        <v>0</v>
      </c>
      <c r="W96" s="85">
        <f t="shared" si="13"/>
        <v>0</v>
      </c>
      <c r="X96" s="89">
        <f>VLOOKUP(B96,'[1]c Nhiều gửi'!$B$4:$Y$157,24,0)</f>
        <v>0</v>
      </c>
      <c r="Y96" s="88"/>
      <c r="Z96" s="90">
        <f>VLOOKUP($B96,'[1]SL in 2024 c Nhiều gửi'!$B$11:$G$190,6,0)</f>
        <v>1300</v>
      </c>
      <c r="AA96" s="85">
        <f>VLOOKUP(B96,[1]Sheet4!$B$7:$E$186,4,0)</f>
        <v>500</v>
      </c>
      <c r="AB96" s="87">
        <f t="shared" si="15"/>
        <v>650000</v>
      </c>
      <c r="AC96" s="85">
        <f>VLOOKUP($B96,'[1]SL in 2024 c Nhiều gửi'!$B$11:$H$190,5,0)</f>
        <v>500</v>
      </c>
      <c r="AD96" s="87">
        <f t="shared" si="14"/>
        <v>650000</v>
      </c>
      <c r="AE96" s="85">
        <f t="shared" si="16"/>
        <v>375</v>
      </c>
      <c r="AF96" s="85">
        <f t="shared" si="17"/>
        <v>487500</v>
      </c>
    </row>
    <row r="97" spans="1:32" ht="36" customHeight="1">
      <c r="A97" s="77">
        <v>94</v>
      </c>
      <c r="B97" s="78" t="s">
        <v>103</v>
      </c>
      <c r="C97" s="79" t="s">
        <v>268</v>
      </c>
      <c r="D97" s="80" t="s">
        <v>269</v>
      </c>
      <c r="E97" s="81" t="s">
        <v>1</v>
      </c>
      <c r="F97" s="82">
        <v>500</v>
      </c>
      <c r="G97" s="83">
        <v>1100</v>
      </c>
      <c r="H97" s="84">
        <f t="shared" si="9"/>
        <v>550000</v>
      </c>
      <c r="I97" s="85"/>
      <c r="J97" s="85"/>
      <c r="K97" s="85"/>
      <c r="L97" s="85"/>
      <c r="M97" s="85"/>
      <c r="N97" s="85"/>
      <c r="O97" s="85"/>
      <c r="P97" s="85"/>
      <c r="Q97" s="85"/>
      <c r="R97" s="85"/>
      <c r="S97" s="85">
        <f>VLOOKUP(B97,'[1]c Nhiều gửi'!$B$4:$S$157,18,0)</f>
        <v>0</v>
      </c>
      <c r="T97" s="86">
        <f t="shared" si="10"/>
        <v>0</v>
      </c>
      <c r="U97" s="87">
        <f t="shared" si="11"/>
        <v>0</v>
      </c>
      <c r="V97" s="88">
        <f t="shared" si="12"/>
        <v>500</v>
      </c>
      <c r="W97" s="85">
        <f t="shared" si="13"/>
        <v>550000</v>
      </c>
      <c r="X97" s="89">
        <f>VLOOKUP(B97,'[1]c Nhiều gửi'!$B$4:$Y$157,24,0)</f>
        <v>0</v>
      </c>
      <c r="Y97" s="88"/>
      <c r="Z97" s="90">
        <f>VLOOKUP($B97,'[1]SL in 2024 c Nhiều gửi'!$B$11:$G$190,6,0)</f>
        <v>1300</v>
      </c>
      <c r="AA97" s="85">
        <f>VLOOKUP(B97,[1]Sheet4!$B$7:$E$186,4,0)</f>
        <v>100</v>
      </c>
      <c r="AB97" s="87">
        <f t="shared" si="15"/>
        <v>130000</v>
      </c>
      <c r="AC97" s="85">
        <f>VLOOKUP($B97,'[1]SL in 2024 c Nhiều gửi'!$B$11:$H$190,5,0)</f>
        <v>100</v>
      </c>
      <c r="AD97" s="87">
        <f t="shared" si="14"/>
        <v>130000</v>
      </c>
      <c r="AE97" s="85">
        <f t="shared" si="16"/>
        <v>75</v>
      </c>
      <c r="AF97" s="85">
        <f t="shared" si="17"/>
        <v>97500</v>
      </c>
    </row>
    <row r="98" spans="1:32" ht="38.25" customHeight="1">
      <c r="A98" s="77">
        <v>95</v>
      </c>
      <c r="B98" s="78" t="s">
        <v>17</v>
      </c>
      <c r="C98" s="79" t="s">
        <v>268</v>
      </c>
      <c r="D98" s="80" t="s">
        <v>269</v>
      </c>
      <c r="E98" s="79" t="s">
        <v>1</v>
      </c>
      <c r="F98" s="82">
        <v>47500</v>
      </c>
      <c r="G98" s="83">
        <v>120</v>
      </c>
      <c r="H98" s="84">
        <f t="shared" si="9"/>
        <v>5700000</v>
      </c>
      <c r="I98" s="85">
        <v>1400</v>
      </c>
      <c r="J98" s="85">
        <v>500</v>
      </c>
      <c r="K98" s="85">
        <v>600</v>
      </c>
      <c r="L98" s="85">
        <v>7650</v>
      </c>
      <c r="M98" s="85">
        <v>900</v>
      </c>
      <c r="N98" s="85"/>
      <c r="O98" s="85">
        <v>500</v>
      </c>
      <c r="P98" s="85"/>
      <c r="Q98" s="85">
        <v>700</v>
      </c>
      <c r="R98" s="85">
        <v>1300</v>
      </c>
      <c r="S98" s="85">
        <f>VLOOKUP(B98,'[1]c Nhiều gửi'!$B$4:$S$157,18,0)</f>
        <v>6500</v>
      </c>
      <c r="T98" s="86">
        <f t="shared" si="10"/>
        <v>20050</v>
      </c>
      <c r="U98" s="87">
        <f t="shared" si="11"/>
        <v>2406000</v>
      </c>
      <c r="V98" s="88">
        <f t="shared" si="12"/>
        <v>27450</v>
      </c>
      <c r="W98" s="85">
        <f t="shared" si="13"/>
        <v>3294000</v>
      </c>
      <c r="X98" s="89">
        <f>VLOOKUP(B98,'[1]c Nhiều gửi'!$B$4:$Y$157,24,0)</f>
        <v>27450</v>
      </c>
      <c r="Y98" s="88">
        <v>100</v>
      </c>
      <c r="Z98" s="90">
        <f>VLOOKUP($B98,'[1]SL in 2024 c Nhiều gửi'!$B$11:$G$190,6,0)</f>
        <v>180</v>
      </c>
      <c r="AA98" s="85">
        <f>VLOOKUP(B98,[1]Sheet4!$B$7:$E$186,4,0)</f>
        <v>39800</v>
      </c>
      <c r="AB98" s="87">
        <f t="shared" si="15"/>
        <v>7164000</v>
      </c>
      <c r="AC98" s="85">
        <f>VLOOKUP($B98,'[1]SL in 2024 c Nhiều gửi'!$B$11:$H$190,5,0)</f>
        <v>10000</v>
      </c>
      <c r="AD98" s="87">
        <f t="shared" si="14"/>
        <v>1800000</v>
      </c>
      <c r="AE98" s="85">
        <f t="shared" si="16"/>
        <v>7500</v>
      </c>
      <c r="AF98" s="85">
        <f t="shared" si="17"/>
        <v>1350000</v>
      </c>
    </row>
    <row r="99" spans="1:32" ht="38.25" customHeight="1">
      <c r="A99" s="77">
        <v>96</v>
      </c>
      <c r="B99" s="78" t="s">
        <v>309</v>
      </c>
      <c r="C99" s="79" t="s">
        <v>268</v>
      </c>
      <c r="D99" s="80" t="s">
        <v>272</v>
      </c>
      <c r="E99" s="79" t="s">
        <v>1</v>
      </c>
      <c r="F99" s="82">
        <v>2000</v>
      </c>
      <c r="G99" s="83">
        <v>600</v>
      </c>
      <c r="H99" s="84">
        <f t="shared" si="9"/>
        <v>1200000</v>
      </c>
      <c r="I99" s="85"/>
      <c r="J99" s="85"/>
      <c r="K99" s="85"/>
      <c r="L99" s="85"/>
      <c r="M99" s="85"/>
      <c r="N99" s="85"/>
      <c r="O99" s="85"/>
      <c r="P99" s="85"/>
      <c r="Q99" s="85"/>
      <c r="R99" s="85"/>
      <c r="S99" s="85">
        <f>VLOOKUP(B99,'[1]c Nhiều gửi'!$B$4:$S$157,18,0)</f>
        <v>0</v>
      </c>
      <c r="T99" s="86">
        <f t="shared" si="10"/>
        <v>0</v>
      </c>
      <c r="U99" s="87">
        <f t="shared" si="11"/>
        <v>0</v>
      </c>
      <c r="V99" s="88">
        <f t="shared" si="12"/>
        <v>2000</v>
      </c>
      <c r="W99" s="85">
        <f t="shared" si="13"/>
        <v>1200000</v>
      </c>
      <c r="X99" s="89">
        <f>VLOOKUP(B99,'[1]c Nhiều gửi'!$B$4:$Y$157,24,0)</f>
        <v>0</v>
      </c>
      <c r="Y99" s="88"/>
      <c r="Z99" s="90"/>
      <c r="AA99" s="85"/>
      <c r="AB99" s="87">
        <f t="shared" si="15"/>
        <v>0</v>
      </c>
      <c r="AC99" s="85"/>
      <c r="AD99" s="87">
        <f t="shared" si="14"/>
        <v>0</v>
      </c>
      <c r="AE99" s="85">
        <f t="shared" si="16"/>
        <v>0</v>
      </c>
      <c r="AF99" s="85">
        <f t="shared" si="17"/>
        <v>0</v>
      </c>
    </row>
    <row r="100" spans="1:32" ht="38.25" customHeight="1">
      <c r="A100" s="77">
        <v>97</v>
      </c>
      <c r="B100" s="78" t="s">
        <v>134</v>
      </c>
      <c r="C100" s="79" t="s">
        <v>268</v>
      </c>
      <c r="D100" s="80" t="s">
        <v>272</v>
      </c>
      <c r="E100" s="79" t="s">
        <v>1</v>
      </c>
      <c r="F100" s="82">
        <v>1330</v>
      </c>
      <c r="G100" s="83">
        <v>800</v>
      </c>
      <c r="H100" s="84">
        <f t="shared" si="9"/>
        <v>1064000</v>
      </c>
      <c r="I100" s="85"/>
      <c r="J100" s="85"/>
      <c r="K100" s="85"/>
      <c r="L100" s="85"/>
      <c r="M100" s="85"/>
      <c r="N100" s="85"/>
      <c r="O100" s="85"/>
      <c r="P100" s="85"/>
      <c r="Q100" s="85"/>
      <c r="R100" s="85"/>
      <c r="S100" s="85">
        <f>VLOOKUP(B100,'[1]c Nhiều gửi'!$B$4:$S$157,18,0)</f>
        <v>0</v>
      </c>
      <c r="T100" s="86">
        <f t="shared" si="10"/>
        <v>0</v>
      </c>
      <c r="U100" s="87">
        <f t="shared" si="11"/>
        <v>0</v>
      </c>
      <c r="V100" s="88">
        <f t="shared" si="12"/>
        <v>1330</v>
      </c>
      <c r="W100" s="85">
        <f t="shared" si="13"/>
        <v>1064000</v>
      </c>
      <c r="X100" s="89">
        <f>VLOOKUP(B100,'[1]c Nhiều gửi'!$B$4:$Y$157,24,0)</f>
        <v>0</v>
      </c>
      <c r="Y100" s="88"/>
      <c r="Z100" s="90">
        <f>VLOOKUP($B100,'[1]SL in 2024 c Nhiều gửi'!$B$11:$G$190,6,0)</f>
        <v>1300</v>
      </c>
      <c r="AA100" s="85">
        <f>VLOOKUP(B100,[1]Sheet4!$B$7:$E$186,4,0)</f>
        <v>1220</v>
      </c>
      <c r="AB100" s="87">
        <f t="shared" si="15"/>
        <v>1586000</v>
      </c>
      <c r="AC100" s="85">
        <f>VLOOKUP($B100,'[1]SL in 2024 c Nhiều gửi'!$B$11:$H$190,5,0)</f>
        <v>1220</v>
      </c>
      <c r="AD100" s="87">
        <f t="shared" si="14"/>
        <v>1586000</v>
      </c>
      <c r="AE100" s="85">
        <f t="shared" si="16"/>
        <v>915</v>
      </c>
      <c r="AF100" s="85">
        <f t="shared" si="17"/>
        <v>1189500</v>
      </c>
    </row>
    <row r="101" spans="1:32" ht="38.25" customHeight="1">
      <c r="A101" s="77">
        <v>98</v>
      </c>
      <c r="B101" s="78" t="s">
        <v>166</v>
      </c>
      <c r="C101" s="79" t="s">
        <v>268</v>
      </c>
      <c r="D101" s="80" t="s">
        <v>272</v>
      </c>
      <c r="E101" s="79" t="s">
        <v>1</v>
      </c>
      <c r="F101" s="82">
        <v>600</v>
      </c>
      <c r="G101" s="83">
        <v>1100</v>
      </c>
      <c r="H101" s="84">
        <f t="shared" si="9"/>
        <v>660000</v>
      </c>
      <c r="I101" s="85"/>
      <c r="J101" s="85"/>
      <c r="K101" s="85"/>
      <c r="L101" s="85"/>
      <c r="M101" s="85"/>
      <c r="N101" s="85"/>
      <c r="O101" s="85"/>
      <c r="P101" s="85"/>
      <c r="Q101" s="85"/>
      <c r="R101" s="85"/>
      <c r="S101" s="85">
        <f>VLOOKUP(B101,'[1]c Nhiều gửi'!$B$4:$S$157,18,0)</f>
        <v>0</v>
      </c>
      <c r="T101" s="86">
        <f t="shared" si="10"/>
        <v>0</v>
      </c>
      <c r="U101" s="87">
        <f t="shared" si="11"/>
        <v>0</v>
      </c>
      <c r="V101" s="88">
        <f t="shared" si="12"/>
        <v>600</v>
      </c>
      <c r="W101" s="85">
        <f t="shared" si="13"/>
        <v>660000</v>
      </c>
      <c r="X101" s="89">
        <f>VLOOKUP(B101,'[1]c Nhiều gửi'!$B$4:$Y$157,24,0)</f>
        <v>0</v>
      </c>
      <c r="Y101" s="88"/>
      <c r="Z101" s="90">
        <f>VLOOKUP($B101,'[1]SL in 2024 c Nhiều gửi'!$B$11:$G$190,6,0)</f>
        <v>1300</v>
      </c>
      <c r="AA101" s="85">
        <f>VLOOKUP(B101,[1]Sheet4!$B$7:$E$186,4,0)</f>
        <v>1200</v>
      </c>
      <c r="AB101" s="87">
        <f t="shared" si="15"/>
        <v>1560000</v>
      </c>
      <c r="AC101" s="85">
        <f>VLOOKUP($B101,'[1]SL in 2024 c Nhiều gửi'!$B$11:$H$190,5,0)</f>
        <v>1200</v>
      </c>
      <c r="AD101" s="87">
        <f t="shared" si="14"/>
        <v>1560000</v>
      </c>
      <c r="AE101" s="85">
        <f t="shared" si="16"/>
        <v>900</v>
      </c>
      <c r="AF101" s="85">
        <f t="shared" si="17"/>
        <v>1170000</v>
      </c>
    </row>
    <row r="102" spans="1:32" ht="41.25" customHeight="1">
      <c r="A102" s="77">
        <v>99</v>
      </c>
      <c r="B102" s="78" t="s">
        <v>135</v>
      </c>
      <c r="C102" s="79" t="s">
        <v>268</v>
      </c>
      <c r="D102" s="80" t="s">
        <v>272</v>
      </c>
      <c r="E102" s="79" t="s">
        <v>1</v>
      </c>
      <c r="F102" s="82">
        <v>1000</v>
      </c>
      <c r="G102" s="83">
        <v>800</v>
      </c>
      <c r="H102" s="84">
        <f t="shared" si="9"/>
        <v>800000</v>
      </c>
      <c r="I102" s="85"/>
      <c r="J102" s="85"/>
      <c r="K102" s="85"/>
      <c r="L102" s="85"/>
      <c r="M102" s="85"/>
      <c r="N102" s="85"/>
      <c r="O102" s="85"/>
      <c r="P102" s="85"/>
      <c r="Q102" s="85"/>
      <c r="R102" s="85"/>
      <c r="S102" s="85">
        <f>VLOOKUP(B102,'[1]c Nhiều gửi'!$B$4:$S$157,18,0)</f>
        <v>0</v>
      </c>
      <c r="T102" s="86">
        <f t="shared" si="10"/>
        <v>0</v>
      </c>
      <c r="U102" s="87">
        <f t="shared" si="11"/>
        <v>0</v>
      </c>
      <c r="V102" s="88">
        <f t="shared" si="12"/>
        <v>1000</v>
      </c>
      <c r="W102" s="85">
        <f t="shared" si="13"/>
        <v>800000</v>
      </c>
      <c r="X102" s="89">
        <f>VLOOKUP(B102,'[1]c Nhiều gửi'!$B$4:$Y$157,24,0)</f>
        <v>0</v>
      </c>
      <c r="Y102" s="88"/>
      <c r="Z102" s="90">
        <f>VLOOKUP($B102,'[1]SL in 2024 c Nhiều gửi'!$B$11:$G$190,6,0)</f>
        <v>940</v>
      </c>
      <c r="AA102" s="85">
        <f>VLOOKUP(B102,[1]Sheet4!$B$7:$E$186,4,0)</f>
        <v>1000</v>
      </c>
      <c r="AB102" s="87">
        <f t="shared" si="15"/>
        <v>940000</v>
      </c>
      <c r="AC102" s="85">
        <f>VLOOKUP($B102,'[1]SL in 2024 c Nhiều gửi'!$B$11:$H$190,5,0)</f>
        <v>1000</v>
      </c>
      <c r="AD102" s="87">
        <f t="shared" si="14"/>
        <v>940000</v>
      </c>
      <c r="AE102" s="85">
        <f t="shared" si="16"/>
        <v>750</v>
      </c>
      <c r="AF102" s="85">
        <f t="shared" si="17"/>
        <v>705000</v>
      </c>
    </row>
    <row r="103" spans="1:32" ht="67.5" customHeight="1">
      <c r="A103" s="77">
        <v>100</v>
      </c>
      <c r="B103" s="78" t="s">
        <v>310</v>
      </c>
      <c r="C103" s="79" t="s">
        <v>268</v>
      </c>
      <c r="D103" s="80" t="s">
        <v>272</v>
      </c>
      <c r="E103" s="79" t="s">
        <v>1</v>
      </c>
      <c r="F103" s="82">
        <v>600</v>
      </c>
      <c r="G103" s="83">
        <v>1100</v>
      </c>
      <c r="H103" s="84">
        <f t="shared" si="9"/>
        <v>660000</v>
      </c>
      <c r="I103" s="85"/>
      <c r="J103" s="85"/>
      <c r="K103" s="85"/>
      <c r="L103" s="85">
        <v>200</v>
      </c>
      <c r="M103" s="85"/>
      <c r="N103" s="85"/>
      <c r="O103" s="85"/>
      <c r="P103" s="85"/>
      <c r="Q103" s="85"/>
      <c r="R103" s="85"/>
      <c r="S103" s="85">
        <f>VLOOKUP(B103,'[1]c Nhiều gửi'!$B$4:$S$157,18,0)</f>
        <v>0</v>
      </c>
      <c r="T103" s="86">
        <f t="shared" si="10"/>
        <v>200</v>
      </c>
      <c r="U103" s="87">
        <f t="shared" si="11"/>
        <v>220000</v>
      </c>
      <c r="V103" s="88">
        <f t="shared" si="12"/>
        <v>400</v>
      </c>
      <c r="W103" s="85">
        <f t="shared" si="13"/>
        <v>440000</v>
      </c>
      <c r="X103" s="89">
        <f>VLOOKUP(B103,'[1]c Nhiều gửi'!$B$4:$Y$157,24,0)</f>
        <v>0</v>
      </c>
      <c r="Y103" s="88"/>
      <c r="Z103" s="90">
        <f>VLOOKUP($B103,'[1]SL in 2024 c Nhiều gửi'!$B$11:$G$190,6,0)</f>
        <v>1300</v>
      </c>
      <c r="AA103" s="85">
        <f>VLOOKUP(B103,[1]Sheet4!$B$7:$E$186,4,0)</f>
        <v>1200</v>
      </c>
      <c r="AB103" s="87">
        <f t="shared" si="15"/>
        <v>1560000</v>
      </c>
      <c r="AC103" s="85">
        <f>VLOOKUP($B103,'[1]SL in 2024 c Nhiều gửi'!$B$11:$H$190,5,0)</f>
        <v>1200</v>
      </c>
      <c r="AD103" s="87">
        <f t="shared" si="14"/>
        <v>1560000</v>
      </c>
      <c r="AE103" s="85">
        <f t="shared" si="16"/>
        <v>900</v>
      </c>
      <c r="AF103" s="85">
        <f t="shared" si="17"/>
        <v>1170000</v>
      </c>
    </row>
    <row r="104" spans="1:32" ht="36.75" customHeight="1">
      <c r="A104" s="77">
        <v>101</v>
      </c>
      <c r="B104" s="78" t="s">
        <v>132</v>
      </c>
      <c r="C104" s="79" t="s">
        <v>268</v>
      </c>
      <c r="D104" s="80" t="s">
        <v>272</v>
      </c>
      <c r="E104" s="79" t="s">
        <v>1</v>
      </c>
      <c r="F104" s="82">
        <v>3000</v>
      </c>
      <c r="G104" s="83">
        <v>400</v>
      </c>
      <c r="H104" s="84">
        <f t="shared" si="9"/>
        <v>1200000</v>
      </c>
      <c r="I104" s="85"/>
      <c r="J104" s="85"/>
      <c r="K104" s="85"/>
      <c r="L104" s="85">
        <v>500</v>
      </c>
      <c r="M104" s="85"/>
      <c r="N104" s="85"/>
      <c r="O104" s="85"/>
      <c r="P104" s="85"/>
      <c r="Q104" s="85"/>
      <c r="R104" s="85"/>
      <c r="S104" s="85">
        <f>VLOOKUP(B104,'[1]c Nhiều gửi'!$B$4:$S$157,18,0)</f>
        <v>500</v>
      </c>
      <c r="T104" s="86">
        <f t="shared" si="10"/>
        <v>1000</v>
      </c>
      <c r="U104" s="87">
        <f t="shared" si="11"/>
        <v>400000</v>
      </c>
      <c r="V104" s="88">
        <f t="shared" si="12"/>
        <v>2000</v>
      </c>
      <c r="W104" s="85">
        <f t="shared" si="13"/>
        <v>800000</v>
      </c>
      <c r="X104" s="89">
        <f>VLOOKUP(B104,'[1]c Nhiều gửi'!$B$4:$Y$157,24,0)</f>
        <v>0</v>
      </c>
      <c r="Y104" s="88"/>
      <c r="Z104" s="90">
        <f>VLOOKUP($B104,'[1]SL in 2024 c Nhiều gửi'!$B$11:$G$190,6,0)</f>
        <v>470</v>
      </c>
      <c r="AA104" s="85">
        <f>VLOOKUP(B104,[1]Sheet4!$B$7:$E$186,4,0)</f>
        <v>3000</v>
      </c>
      <c r="AB104" s="87">
        <f t="shared" si="15"/>
        <v>1410000</v>
      </c>
      <c r="AC104" s="85">
        <f>VLOOKUP($B104,'[1]SL in 2024 c Nhiều gửi'!$B$11:$H$190,5,0)</f>
        <v>3000</v>
      </c>
      <c r="AD104" s="87">
        <f t="shared" si="14"/>
        <v>1410000</v>
      </c>
      <c r="AE104" s="85">
        <f t="shared" si="16"/>
        <v>2250</v>
      </c>
      <c r="AF104" s="85">
        <f t="shared" si="17"/>
        <v>1057500</v>
      </c>
    </row>
    <row r="105" spans="1:32" ht="48" customHeight="1">
      <c r="A105" s="77">
        <v>102</v>
      </c>
      <c r="B105" s="78" t="s">
        <v>311</v>
      </c>
      <c r="C105" s="79" t="s">
        <v>268</v>
      </c>
      <c r="D105" s="80" t="s">
        <v>272</v>
      </c>
      <c r="E105" s="79" t="s">
        <v>1</v>
      </c>
      <c r="F105" s="82">
        <v>1200</v>
      </c>
      <c r="G105" s="83">
        <v>800</v>
      </c>
      <c r="H105" s="84">
        <f t="shared" si="9"/>
        <v>960000</v>
      </c>
      <c r="I105" s="85"/>
      <c r="J105" s="85"/>
      <c r="K105" s="85"/>
      <c r="L105" s="85"/>
      <c r="M105" s="85"/>
      <c r="N105" s="85">
        <v>200</v>
      </c>
      <c r="O105" s="85"/>
      <c r="P105" s="85"/>
      <c r="Q105" s="85"/>
      <c r="R105" s="85"/>
      <c r="S105" s="85">
        <f>VLOOKUP(B105,'[1]c Nhiều gửi'!$B$4:$S$157,18,0)</f>
        <v>0</v>
      </c>
      <c r="T105" s="86">
        <f t="shared" si="10"/>
        <v>200</v>
      </c>
      <c r="U105" s="87">
        <f t="shared" si="11"/>
        <v>160000</v>
      </c>
      <c r="V105" s="88">
        <f t="shared" si="12"/>
        <v>1000</v>
      </c>
      <c r="W105" s="85">
        <f t="shared" si="13"/>
        <v>800000</v>
      </c>
      <c r="X105" s="89">
        <f>VLOOKUP(B105,'[1]c Nhiều gửi'!$B$4:$Y$157,24,0)</f>
        <v>0</v>
      </c>
      <c r="Y105" s="88"/>
      <c r="Z105" s="90">
        <f>VLOOKUP($B105,'[1]SL in 2024 c Nhiều gửi'!$B$11:$G$190,6,0)</f>
        <v>940</v>
      </c>
      <c r="AA105" s="85">
        <f>VLOOKUP(B105,[1]Sheet4!$B$7:$E$186,4,0)</f>
        <v>1200</v>
      </c>
      <c r="AB105" s="87">
        <f t="shared" si="15"/>
        <v>1128000</v>
      </c>
      <c r="AC105" s="85">
        <f>VLOOKUP($B105,'[1]SL in 2024 c Nhiều gửi'!$B$11:$H$190,5,0)</f>
        <v>1200</v>
      </c>
      <c r="AD105" s="87">
        <f t="shared" si="14"/>
        <v>1128000</v>
      </c>
      <c r="AE105" s="85">
        <f t="shared" si="16"/>
        <v>900</v>
      </c>
      <c r="AF105" s="85">
        <f t="shared" si="17"/>
        <v>846000</v>
      </c>
    </row>
    <row r="106" spans="1:32" ht="34.5" customHeight="1">
      <c r="A106" s="77">
        <v>103</v>
      </c>
      <c r="B106" s="78" t="s">
        <v>169</v>
      </c>
      <c r="C106" s="79" t="s">
        <v>268</v>
      </c>
      <c r="D106" s="80" t="s">
        <v>272</v>
      </c>
      <c r="E106" s="79" t="s">
        <v>1</v>
      </c>
      <c r="F106" s="82">
        <v>500</v>
      </c>
      <c r="G106" s="83">
        <v>1100</v>
      </c>
      <c r="H106" s="84">
        <f t="shared" si="9"/>
        <v>550000</v>
      </c>
      <c r="I106" s="85"/>
      <c r="J106" s="85"/>
      <c r="K106" s="85"/>
      <c r="L106" s="85">
        <v>100</v>
      </c>
      <c r="M106" s="85"/>
      <c r="N106" s="85"/>
      <c r="O106" s="85"/>
      <c r="P106" s="85"/>
      <c r="Q106" s="85"/>
      <c r="R106" s="85"/>
      <c r="S106" s="85">
        <f>VLOOKUP(B106,'[1]c Nhiều gửi'!$B$4:$S$157,18,0)</f>
        <v>0</v>
      </c>
      <c r="T106" s="86">
        <f t="shared" si="10"/>
        <v>100</v>
      </c>
      <c r="U106" s="87">
        <f t="shared" si="11"/>
        <v>110000</v>
      </c>
      <c r="V106" s="88">
        <f t="shared" si="12"/>
        <v>400</v>
      </c>
      <c r="W106" s="85">
        <f t="shared" si="13"/>
        <v>440000</v>
      </c>
      <c r="X106" s="89">
        <f>VLOOKUP(B106,'[1]c Nhiều gửi'!$B$4:$Y$157,24,0)</f>
        <v>0</v>
      </c>
      <c r="Y106" s="88"/>
      <c r="Z106" s="90">
        <f>VLOOKUP($B106,'[1]SL in 2024 c Nhiều gửi'!$B$11:$G$190,6,0)</f>
        <v>1300</v>
      </c>
      <c r="AA106" s="85">
        <f>VLOOKUP(B106,[1]Sheet4!$B$7:$E$186,4,0)</f>
        <v>1000</v>
      </c>
      <c r="AB106" s="87">
        <f t="shared" si="15"/>
        <v>1300000</v>
      </c>
      <c r="AC106" s="85">
        <f>VLOOKUP($B106,'[1]SL in 2024 c Nhiều gửi'!$B$11:$H$190,5,0)</f>
        <v>1000</v>
      </c>
      <c r="AD106" s="87">
        <f t="shared" si="14"/>
        <v>1300000</v>
      </c>
      <c r="AE106" s="85">
        <f t="shared" si="16"/>
        <v>750</v>
      </c>
      <c r="AF106" s="85">
        <f t="shared" si="17"/>
        <v>975000</v>
      </c>
    </row>
    <row r="107" spans="1:32" ht="36.75" customHeight="1">
      <c r="A107" s="77">
        <v>104</v>
      </c>
      <c r="B107" s="78" t="s">
        <v>170</v>
      </c>
      <c r="C107" s="79" t="s">
        <v>268</v>
      </c>
      <c r="D107" s="80" t="s">
        <v>272</v>
      </c>
      <c r="E107" s="79" t="s">
        <v>1</v>
      </c>
      <c r="F107" s="82">
        <v>500</v>
      </c>
      <c r="G107" s="83">
        <v>1100</v>
      </c>
      <c r="H107" s="84">
        <f t="shared" si="9"/>
        <v>550000</v>
      </c>
      <c r="I107" s="85"/>
      <c r="J107" s="85"/>
      <c r="K107" s="85"/>
      <c r="L107" s="85"/>
      <c r="M107" s="85"/>
      <c r="N107" s="85"/>
      <c r="O107" s="85"/>
      <c r="P107" s="85"/>
      <c r="Q107" s="85"/>
      <c r="R107" s="85"/>
      <c r="S107" s="85">
        <f>VLOOKUP(B107,'[1]c Nhiều gửi'!$B$4:$S$157,18,0)</f>
        <v>0</v>
      </c>
      <c r="T107" s="86">
        <f t="shared" si="10"/>
        <v>0</v>
      </c>
      <c r="U107" s="87">
        <f t="shared" si="11"/>
        <v>0</v>
      </c>
      <c r="V107" s="88">
        <f t="shared" si="12"/>
        <v>500</v>
      </c>
      <c r="W107" s="85">
        <f t="shared" si="13"/>
        <v>550000</v>
      </c>
      <c r="X107" s="89">
        <f>VLOOKUP(B107,'[1]c Nhiều gửi'!$B$4:$Y$157,24,0)</f>
        <v>0</v>
      </c>
      <c r="Y107" s="88"/>
      <c r="Z107" s="90">
        <f>VLOOKUP($B107,'[1]SL in 2024 c Nhiều gửi'!$B$11:$G$190,6,0)</f>
        <v>1300</v>
      </c>
      <c r="AA107" s="85">
        <f>VLOOKUP(B107,[1]Sheet4!$B$7:$E$186,4,0)</f>
        <v>500</v>
      </c>
      <c r="AB107" s="87">
        <f t="shared" si="15"/>
        <v>650000</v>
      </c>
      <c r="AC107" s="85">
        <f>VLOOKUP($B107,'[1]SL in 2024 c Nhiều gửi'!$B$11:$H$190,5,0)</f>
        <v>500</v>
      </c>
      <c r="AD107" s="87">
        <f t="shared" si="14"/>
        <v>650000</v>
      </c>
      <c r="AE107" s="85">
        <f t="shared" si="16"/>
        <v>375</v>
      </c>
      <c r="AF107" s="85">
        <f t="shared" si="17"/>
        <v>487500</v>
      </c>
    </row>
    <row r="108" spans="1:32" ht="36" customHeight="1">
      <c r="A108" s="77">
        <v>105</v>
      </c>
      <c r="B108" s="78" t="s">
        <v>130</v>
      </c>
      <c r="C108" s="79" t="s">
        <v>268</v>
      </c>
      <c r="D108" s="80" t="s">
        <v>272</v>
      </c>
      <c r="E108" s="79" t="s">
        <v>1</v>
      </c>
      <c r="F108" s="82">
        <v>1600</v>
      </c>
      <c r="G108" s="83">
        <v>600</v>
      </c>
      <c r="H108" s="84">
        <f t="shared" si="9"/>
        <v>960000</v>
      </c>
      <c r="I108" s="85"/>
      <c r="J108" s="85"/>
      <c r="K108" s="85"/>
      <c r="L108" s="85"/>
      <c r="M108" s="85"/>
      <c r="N108" s="85"/>
      <c r="O108" s="85"/>
      <c r="P108" s="85"/>
      <c r="Q108" s="85"/>
      <c r="R108" s="85"/>
      <c r="S108" s="85">
        <f>VLOOKUP(B108,'[1]c Nhiều gửi'!$B$4:$S$157,18,0)</f>
        <v>200</v>
      </c>
      <c r="T108" s="86">
        <f t="shared" si="10"/>
        <v>200</v>
      </c>
      <c r="U108" s="87">
        <f t="shared" si="11"/>
        <v>120000</v>
      </c>
      <c r="V108" s="88">
        <f t="shared" si="12"/>
        <v>1400</v>
      </c>
      <c r="W108" s="85">
        <f t="shared" si="13"/>
        <v>840000</v>
      </c>
      <c r="X108" s="89">
        <f>VLOOKUP(B108,'[1]c Nhiều gửi'!$B$4:$Y$157,24,0)</f>
        <v>0</v>
      </c>
      <c r="Y108" s="88"/>
      <c r="Z108" s="90">
        <f>VLOOKUP($B108,'[1]SL in 2024 c Nhiều gửi'!$B$11:$G$190,6,0)</f>
        <v>710</v>
      </c>
      <c r="AA108" s="85">
        <f>VLOOKUP(B108,[1]Sheet4!$B$7:$E$186,4,0)</f>
        <v>2200</v>
      </c>
      <c r="AB108" s="87">
        <f t="shared" si="15"/>
        <v>1562000</v>
      </c>
      <c r="AC108" s="85">
        <f>VLOOKUP($B108,'[1]SL in 2024 c Nhiều gửi'!$B$11:$H$190,5,0)</f>
        <v>2200</v>
      </c>
      <c r="AD108" s="87">
        <f t="shared" si="14"/>
        <v>1562000</v>
      </c>
      <c r="AE108" s="85">
        <f t="shared" si="16"/>
        <v>1650</v>
      </c>
      <c r="AF108" s="85">
        <f t="shared" si="17"/>
        <v>1171500</v>
      </c>
    </row>
    <row r="109" spans="1:32" ht="34.5" customHeight="1">
      <c r="A109" s="77">
        <v>106</v>
      </c>
      <c r="B109" s="78" t="s">
        <v>133</v>
      </c>
      <c r="C109" s="79" t="s">
        <v>268</v>
      </c>
      <c r="D109" s="80" t="s">
        <v>272</v>
      </c>
      <c r="E109" s="79" t="s">
        <v>1</v>
      </c>
      <c r="F109" s="82">
        <v>1700</v>
      </c>
      <c r="G109" s="83">
        <v>600</v>
      </c>
      <c r="H109" s="84">
        <f t="shared" si="9"/>
        <v>1020000</v>
      </c>
      <c r="I109" s="85"/>
      <c r="J109" s="85"/>
      <c r="K109" s="85"/>
      <c r="L109" s="85"/>
      <c r="M109" s="85"/>
      <c r="N109" s="85"/>
      <c r="O109" s="85"/>
      <c r="P109" s="85"/>
      <c r="Q109" s="85"/>
      <c r="R109" s="85"/>
      <c r="S109" s="85">
        <f>VLOOKUP(B109,'[1]c Nhiều gửi'!$B$4:$S$157,18,0)</f>
        <v>0</v>
      </c>
      <c r="T109" s="86">
        <f t="shared" si="10"/>
        <v>0</v>
      </c>
      <c r="U109" s="87">
        <f t="shared" si="11"/>
        <v>0</v>
      </c>
      <c r="V109" s="88">
        <f t="shared" si="12"/>
        <v>1700</v>
      </c>
      <c r="W109" s="85">
        <f t="shared" si="13"/>
        <v>1020000</v>
      </c>
      <c r="X109" s="89">
        <f>VLOOKUP(B109,'[1]c Nhiều gửi'!$B$4:$Y$157,24,0)</f>
        <v>0</v>
      </c>
      <c r="Y109" s="88"/>
      <c r="Z109" s="90">
        <f>VLOOKUP($B109,'[1]SL in 2024 c Nhiều gửi'!$B$11:$G$190,6,0)</f>
        <v>710</v>
      </c>
      <c r="AA109" s="85">
        <f>VLOOKUP(B109,[1]Sheet4!$B$7:$E$186,4,0)</f>
        <v>2200</v>
      </c>
      <c r="AB109" s="87">
        <f t="shared" si="15"/>
        <v>1562000</v>
      </c>
      <c r="AC109" s="85">
        <f>VLOOKUP($B109,'[1]SL in 2024 c Nhiều gửi'!$B$11:$H$190,5,0)</f>
        <v>2200</v>
      </c>
      <c r="AD109" s="87">
        <f t="shared" si="14"/>
        <v>1562000</v>
      </c>
      <c r="AE109" s="85">
        <f t="shared" si="16"/>
        <v>1650</v>
      </c>
      <c r="AF109" s="85">
        <f t="shared" si="17"/>
        <v>1171500</v>
      </c>
    </row>
    <row r="110" spans="1:32" ht="36" customHeight="1">
      <c r="A110" s="77">
        <v>107</v>
      </c>
      <c r="B110" s="78" t="s">
        <v>168</v>
      </c>
      <c r="C110" s="79" t="s">
        <v>268</v>
      </c>
      <c r="D110" s="80" t="s">
        <v>272</v>
      </c>
      <c r="E110" s="79" t="s">
        <v>1</v>
      </c>
      <c r="F110" s="82">
        <v>500</v>
      </c>
      <c r="G110" s="83">
        <v>1100</v>
      </c>
      <c r="H110" s="84">
        <f t="shared" si="9"/>
        <v>550000</v>
      </c>
      <c r="I110" s="85"/>
      <c r="J110" s="85"/>
      <c r="K110" s="85"/>
      <c r="L110" s="85"/>
      <c r="M110" s="85"/>
      <c r="N110" s="85"/>
      <c r="O110" s="85"/>
      <c r="P110" s="85"/>
      <c r="Q110" s="85"/>
      <c r="R110" s="85"/>
      <c r="S110" s="85">
        <f>VLOOKUP(B110,'[1]c Nhiều gửi'!$B$4:$S$157,18,0)</f>
        <v>0</v>
      </c>
      <c r="T110" s="86">
        <f t="shared" si="10"/>
        <v>0</v>
      </c>
      <c r="U110" s="87">
        <f t="shared" si="11"/>
        <v>0</v>
      </c>
      <c r="V110" s="88">
        <f t="shared" si="12"/>
        <v>500</v>
      </c>
      <c r="W110" s="85">
        <f t="shared" si="13"/>
        <v>550000</v>
      </c>
      <c r="X110" s="89">
        <f>VLOOKUP(B110,'[1]c Nhiều gửi'!$B$4:$Y$157,24,0)</f>
        <v>0</v>
      </c>
      <c r="Y110" s="88"/>
      <c r="Z110" s="90">
        <f>VLOOKUP($B110,'[1]SL in 2024 c Nhiều gửi'!$B$11:$G$190,6,0)</f>
        <v>1300</v>
      </c>
      <c r="AA110" s="85">
        <f>VLOOKUP(B110,[1]Sheet4!$B$7:$E$186,4,0)</f>
        <v>1000</v>
      </c>
      <c r="AB110" s="87">
        <f t="shared" si="15"/>
        <v>1300000</v>
      </c>
      <c r="AC110" s="85">
        <f>VLOOKUP($B110,'[1]SL in 2024 c Nhiều gửi'!$B$11:$H$190,5,0)</f>
        <v>1000</v>
      </c>
      <c r="AD110" s="87">
        <f t="shared" si="14"/>
        <v>1300000</v>
      </c>
      <c r="AE110" s="85">
        <f t="shared" si="16"/>
        <v>750</v>
      </c>
      <c r="AF110" s="85">
        <f t="shared" si="17"/>
        <v>975000</v>
      </c>
    </row>
    <row r="111" spans="1:32" ht="36.75" customHeight="1">
      <c r="A111" s="77">
        <v>108</v>
      </c>
      <c r="B111" s="78" t="s">
        <v>18</v>
      </c>
      <c r="C111" s="79" t="s">
        <v>268</v>
      </c>
      <c r="D111" s="80" t="s">
        <v>272</v>
      </c>
      <c r="E111" s="79" t="s">
        <v>1</v>
      </c>
      <c r="F111" s="82">
        <v>10000</v>
      </c>
      <c r="G111" s="83">
        <v>140</v>
      </c>
      <c r="H111" s="84">
        <f t="shared" si="9"/>
        <v>1400000</v>
      </c>
      <c r="I111" s="85">
        <v>1000</v>
      </c>
      <c r="J111" s="85">
        <v>1000</v>
      </c>
      <c r="K111" s="85"/>
      <c r="L111" s="85">
        <v>1000</v>
      </c>
      <c r="M111" s="85"/>
      <c r="N111" s="85"/>
      <c r="O111" s="85">
        <v>1000</v>
      </c>
      <c r="P111" s="85">
        <v>1000</v>
      </c>
      <c r="Q111" s="85"/>
      <c r="R111" s="85">
        <v>1000</v>
      </c>
      <c r="S111" s="85">
        <f>VLOOKUP(B111,'[1]c Nhiều gửi'!$B$4:$S$157,18,0)</f>
        <v>3000</v>
      </c>
      <c r="T111" s="86">
        <f t="shared" si="10"/>
        <v>9000</v>
      </c>
      <c r="U111" s="87">
        <f t="shared" si="11"/>
        <v>1260000</v>
      </c>
      <c r="V111" s="88">
        <f t="shared" si="12"/>
        <v>1000</v>
      </c>
      <c r="W111" s="85">
        <f t="shared" si="13"/>
        <v>140000</v>
      </c>
      <c r="X111" s="89">
        <f>VLOOKUP(B111,'[1]c Nhiều gửi'!$B$4:$Y$157,24,0)</f>
        <v>0</v>
      </c>
      <c r="Y111" s="88"/>
      <c r="Z111" s="90">
        <f>VLOOKUP($B111,'[1]SL in 2024 c Nhiều gửi'!$B$11:$G$190,6,0)</f>
        <v>240</v>
      </c>
      <c r="AA111" s="85">
        <f>VLOOKUP(B111,[1]Sheet4!$B$7:$E$186,4,0)</f>
        <v>8000</v>
      </c>
      <c r="AB111" s="87">
        <f t="shared" si="15"/>
        <v>1920000</v>
      </c>
      <c r="AC111" s="85">
        <f>VLOOKUP($B111,'[1]SL in 2024 c Nhiều gửi'!$B$11:$H$190,5,0)</f>
        <v>8000</v>
      </c>
      <c r="AD111" s="87">
        <f t="shared" si="14"/>
        <v>1920000</v>
      </c>
      <c r="AE111" s="85">
        <f t="shared" si="16"/>
        <v>6000</v>
      </c>
      <c r="AF111" s="85">
        <f t="shared" si="17"/>
        <v>1440000</v>
      </c>
    </row>
    <row r="112" spans="1:32" ht="37.5" customHeight="1">
      <c r="A112" s="77">
        <v>109</v>
      </c>
      <c r="B112" s="78" t="s">
        <v>312</v>
      </c>
      <c r="C112" s="79" t="s">
        <v>268</v>
      </c>
      <c r="D112" s="80" t="s">
        <v>269</v>
      </c>
      <c r="E112" s="81" t="s">
        <v>1</v>
      </c>
      <c r="F112" s="82">
        <v>500</v>
      </c>
      <c r="G112" s="83">
        <v>1100</v>
      </c>
      <c r="H112" s="84">
        <f t="shared" si="9"/>
        <v>550000</v>
      </c>
      <c r="I112" s="85"/>
      <c r="J112" s="85"/>
      <c r="K112" s="85"/>
      <c r="L112" s="85"/>
      <c r="M112" s="85"/>
      <c r="N112" s="85"/>
      <c r="O112" s="85"/>
      <c r="P112" s="85"/>
      <c r="Q112" s="85"/>
      <c r="R112" s="85"/>
      <c r="S112" s="85">
        <f>VLOOKUP(B112,'[1]c Nhiều gửi'!$B$4:$S$157,18,0)</f>
        <v>0</v>
      </c>
      <c r="T112" s="86">
        <f t="shared" si="10"/>
        <v>0</v>
      </c>
      <c r="U112" s="87">
        <f t="shared" si="11"/>
        <v>0</v>
      </c>
      <c r="V112" s="88">
        <f t="shared" si="12"/>
        <v>500</v>
      </c>
      <c r="W112" s="85">
        <f t="shared" si="13"/>
        <v>550000</v>
      </c>
      <c r="X112" s="89">
        <f>VLOOKUP(B112,'[1]c Nhiều gửi'!$B$4:$Y$157,24,0)</f>
        <v>0</v>
      </c>
      <c r="Y112" s="88"/>
      <c r="Z112" s="90"/>
      <c r="AA112" s="85"/>
      <c r="AB112" s="87">
        <f t="shared" si="15"/>
        <v>0</v>
      </c>
      <c r="AC112" s="85"/>
      <c r="AD112" s="87">
        <f t="shared" si="14"/>
        <v>0</v>
      </c>
      <c r="AE112" s="85">
        <f t="shared" si="16"/>
        <v>0</v>
      </c>
      <c r="AF112" s="85">
        <f t="shared" si="17"/>
        <v>0</v>
      </c>
    </row>
    <row r="113" spans="1:32" ht="38.25" customHeight="1">
      <c r="A113" s="77">
        <v>110</v>
      </c>
      <c r="B113" s="78" t="s">
        <v>313</v>
      </c>
      <c r="C113" s="79" t="s">
        <v>268</v>
      </c>
      <c r="D113" s="80" t="s">
        <v>269</v>
      </c>
      <c r="E113" s="81" t="s">
        <v>1</v>
      </c>
      <c r="F113" s="82">
        <v>500</v>
      </c>
      <c r="G113" s="83">
        <v>1100</v>
      </c>
      <c r="H113" s="84">
        <f t="shared" si="9"/>
        <v>550000</v>
      </c>
      <c r="I113" s="85"/>
      <c r="J113" s="85"/>
      <c r="K113" s="85"/>
      <c r="L113" s="85"/>
      <c r="M113" s="85"/>
      <c r="N113" s="85"/>
      <c r="O113" s="85"/>
      <c r="P113" s="85"/>
      <c r="Q113" s="85"/>
      <c r="R113" s="85"/>
      <c r="S113" s="85">
        <f>VLOOKUP(B113,'[1]c Nhiều gửi'!$B$4:$S$157,18,0)</f>
        <v>0</v>
      </c>
      <c r="T113" s="86">
        <f t="shared" si="10"/>
        <v>0</v>
      </c>
      <c r="U113" s="87">
        <f t="shared" si="11"/>
        <v>0</v>
      </c>
      <c r="V113" s="88">
        <f t="shared" si="12"/>
        <v>500</v>
      </c>
      <c r="W113" s="85">
        <f t="shared" si="13"/>
        <v>550000</v>
      </c>
      <c r="X113" s="89">
        <f>VLOOKUP(B113,'[1]c Nhiều gửi'!$B$4:$Y$157,24,0)</f>
        <v>0</v>
      </c>
      <c r="Y113" s="88"/>
      <c r="Z113" s="90"/>
      <c r="AA113" s="85"/>
      <c r="AB113" s="87">
        <f t="shared" si="15"/>
        <v>0</v>
      </c>
      <c r="AC113" s="85"/>
      <c r="AD113" s="87">
        <f t="shared" si="14"/>
        <v>0</v>
      </c>
      <c r="AE113" s="85">
        <f t="shared" si="16"/>
        <v>0</v>
      </c>
      <c r="AF113" s="85">
        <f t="shared" si="17"/>
        <v>0</v>
      </c>
    </row>
    <row r="114" spans="1:32" ht="36" customHeight="1">
      <c r="A114" s="77">
        <v>111</v>
      </c>
      <c r="B114" s="78" t="s">
        <v>314</v>
      </c>
      <c r="C114" s="79" t="s">
        <v>268</v>
      </c>
      <c r="D114" s="80" t="s">
        <v>269</v>
      </c>
      <c r="E114" s="81" t="s">
        <v>1</v>
      </c>
      <c r="F114" s="82">
        <v>300</v>
      </c>
      <c r="G114" s="83">
        <v>1100</v>
      </c>
      <c r="H114" s="84">
        <f t="shared" si="9"/>
        <v>330000</v>
      </c>
      <c r="I114" s="85"/>
      <c r="J114" s="85"/>
      <c r="K114" s="85"/>
      <c r="L114" s="85"/>
      <c r="M114" s="85"/>
      <c r="N114" s="85"/>
      <c r="O114" s="85"/>
      <c r="P114" s="85"/>
      <c r="Q114" s="85"/>
      <c r="R114" s="85"/>
      <c r="S114" s="85">
        <f>VLOOKUP(B114,'[1]c Nhiều gửi'!$B$4:$S$157,18,0)</f>
        <v>0</v>
      </c>
      <c r="T114" s="86">
        <f t="shared" si="10"/>
        <v>0</v>
      </c>
      <c r="U114" s="87">
        <f t="shared" si="11"/>
        <v>0</v>
      </c>
      <c r="V114" s="88">
        <f t="shared" si="12"/>
        <v>300</v>
      </c>
      <c r="W114" s="85">
        <f t="shared" si="13"/>
        <v>330000</v>
      </c>
      <c r="X114" s="89">
        <f>VLOOKUP(B114,'[1]c Nhiều gửi'!$B$4:$Y$157,24,0)</f>
        <v>0</v>
      </c>
      <c r="Y114" s="88"/>
      <c r="Z114" s="90"/>
      <c r="AA114" s="85"/>
      <c r="AB114" s="87">
        <f t="shared" si="15"/>
        <v>0</v>
      </c>
      <c r="AC114" s="85"/>
      <c r="AD114" s="87">
        <f t="shared" si="14"/>
        <v>0</v>
      </c>
      <c r="AE114" s="85">
        <f t="shared" si="16"/>
        <v>0</v>
      </c>
      <c r="AF114" s="85">
        <f t="shared" si="17"/>
        <v>0</v>
      </c>
    </row>
    <row r="115" spans="1:32" ht="38.25" customHeight="1">
      <c r="A115" s="77">
        <v>112</v>
      </c>
      <c r="B115" s="78" t="s">
        <v>315</v>
      </c>
      <c r="C115" s="79" t="s">
        <v>268</v>
      </c>
      <c r="D115" s="80" t="s">
        <v>269</v>
      </c>
      <c r="E115" s="81" t="s">
        <v>1</v>
      </c>
      <c r="F115" s="82">
        <v>700</v>
      </c>
      <c r="G115" s="83">
        <v>1100</v>
      </c>
      <c r="H115" s="84">
        <f t="shared" si="9"/>
        <v>770000</v>
      </c>
      <c r="I115" s="85"/>
      <c r="J115" s="85"/>
      <c r="K115" s="85"/>
      <c r="L115" s="85"/>
      <c r="M115" s="85"/>
      <c r="N115" s="85"/>
      <c r="O115" s="85"/>
      <c r="P115" s="85"/>
      <c r="Q115" s="85"/>
      <c r="R115" s="85"/>
      <c r="S115" s="85">
        <f>VLOOKUP(B115,'[1]c Nhiều gửi'!$B$4:$S$157,18,0)</f>
        <v>0</v>
      </c>
      <c r="T115" s="86">
        <f t="shared" si="10"/>
        <v>0</v>
      </c>
      <c r="U115" s="87">
        <f t="shared" si="11"/>
        <v>0</v>
      </c>
      <c r="V115" s="88">
        <f t="shared" si="12"/>
        <v>700</v>
      </c>
      <c r="W115" s="85">
        <f t="shared" si="13"/>
        <v>770000</v>
      </c>
      <c r="X115" s="89">
        <f>VLOOKUP(B115,'[1]c Nhiều gửi'!$B$4:$Y$157,24,0)</f>
        <v>0</v>
      </c>
      <c r="Y115" s="88"/>
      <c r="Z115" s="90"/>
      <c r="AA115" s="85"/>
      <c r="AB115" s="87">
        <f t="shared" si="15"/>
        <v>0</v>
      </c>
      <c r="AC115" s="85"/>
      <c r="AD115" s="87">
        <f t="shared" si="14"/>
        <v>0</v>
      </c>
      <c r="AE115" s="85">
        <f t="shared" si="16"/>
        <v>0</v>
      </c>
      <c r="AF115" s="85">
        <f t="shared" si="17"/>
        <v>0</v>
      </c>
    </row>
    <row r="116" spans="1:32" ht="37.5" customHeight="1">
      <c r="A116" s="77">
        <v>113</v>
      </c>
      <c r="B116" s="78" t="s">
        <v>316</v>
      </c>
      <c r="C116" s="79" t="s">
        <v>268</v>
      </c>
      <c r="D116" s="80" t="s">
        <v>269</v>
      </c>
      <c r="E116" s="81" t="s">
        <v>1</v>
      </c>
      <c r="F116" s="82">
        <v>250</v>
      </c>
      <c r="G116" s="83">
        <v>1100</v>
      </c>
      <c r="H116" s="84">
        <f t="shared" si="9"/>
        <v>275000</v>
      </c>
      <c r="I116" s="85"/>
      <c r="J116" s="85"/>
      <c r="K116" s="85"/>
      <c r="L116" s="85"/>
      <c r="M116" s="85"/>
      <c r="N116" s="85"/>
      <c r="O116" s="85"/>
      <c r="P116" s="85"/>
      <c r="Q116" s="85"/>
      <c r="R116" s="85"/>
      <c r="S116" s="85">
        <f>VLOOKUP(B116,'[1]c Nhiều gửi'!$B$4:$S$157,18,0)</f>
        <v>0</v>
      </c>
      <c r="T116" s="86">
        <f t="shared" si="10"/>
        <v>0</v>
      </c>
      <c r="U116" s="87">
        <f t="shared" si="11"/>
        <v>0</v>
      </c>
      <c r="V116" s="88">
        <f t="shared" si="12"/>
        <v>250</v>
      </c>
      <c r="W116" s="85">
        <f t="shared" si="13"/>
        <v>275000</v>
      </c>
      <c r="X116" s="89">
        <f>VLOOKUP(B116,'[1]c Nhiều gửi'!$B$4:$Y$157,24,0)</f>
        <v>0</v>
      </c>
      <c r="Y116" s="88"/>
      <c r="Z116" s="90"/>
      <c r="AA116" s="85"/>
      <c r="AB116" s="87">
        <f t="shared" si="15"/>
        <v>0</v>
      </c>
      <c r="AC116" s="85"/>
      <c r="AD116" s="87">
        <f t="shared" si="14"/>
        <v>0</v>
      </c>
      <c r="AE116" s="85">
        <f t="shared" si="16"/>
        <v>0</v>
      </c>
      <c r="AF116" s="85">
        <f t="shared" si="17"/>
        <v>0</v>
      </c>
    </row>
    <row r="117" spans="1:32" ht="52.5" customHeight="1">
      <c r="A117" s="77">
        <v>114</v>
      </c>
      <c r="B117" s="78" t="s">
        <v>317</v>
      </c>
      <c r="C117" s="79" t="s">
        <v>268</v>
      </c>
      <c r="D117" s="80" t="s">
        <v>269</v>
      </c>
      <c r="E117" s="81" t="s">
        <v>1</v>
      </c>
      <c r="F117" s="82">
        <v>200</v>
      </c>
      <c r="G117" s="83">
        <v>1100</v>
      </c>
      <c r="H117" s="84">
        <f t="shared" si="9"/>
        <v>220000</v>
      </c>
      <c r="I117" s="85"/>
      <c r="J117" s="85"/>
      <c r="K117" s="85"/>
      <c r="L117" s="85"/>
      <c r="M117" s="85"/>
      <c r="N117" s="85"/>
      <c r="O117" s="85"/>
      <c r="P117" s="85"/>
      <c r="Q117" s="85"/>
      <c r="R117" s="85"/>
      <c r="S117" s="85">
        <f>VLOOKUP(B117,'[1]c Nhiều gửi'!$B$4:$S$157,18,0)</f>
        <v>0</v>
      </c>
      <c r="T117" s="86">
        <f t="shared" si="10"/>
        <v>0</v>
      </c>
      <c r="U117" s="87">
        <f t="shared" si="11"/>
        <v>0</v>
      </c>
      <c r="V117" s="88">
        <f t="shared" si="12"/>
        <v>200</v>
      </c>
      <c r="W117" s="85">
        <f t="shared" si="13"/>
        <v>220000</v>
      </c>
      <c r="X117" s="89">
        <f>VLOOKUP(B117,'[1]c Nhiều gửi'!$B$4:$Y$157,24,0)</f>
        <v>0</v>
      </c>
      <c r="Y117" s="88"/>
      <c r="Z117" s="90"/>
      <c r="AA117" s="85"/>
      <c r="AB117" s="87">
        <f t="shared" si="15"/>
        <v>0</v>
      </c>
      <c r="AC117" s="85"/>
      <c r="AD117" s="87">
        <f t="shared" si="14"/>
        <v>0</v>
      </c>
      <c r="AE117" s="85">
        <f t="shared" si="16"/>
        <v>0</v>
      </c>
      <c r="AF117" s="85">
        <f t="shared" si="17"/>
        <v>0</v>
      </c>
    </row>
    <row r="118" spans="1:32" ht="53.25" customHeight="1">
      <c r="A118" s="77">
        <v>115</v>
      </c>
      <c r="B118" s="78" t="s">
        <v>318</v>
      </c>
      <c r="C118" s="79" t="s">
        <v>268</v>
      </c>
      <c r="D118" s="80" t="s">
        <v>269</v>
      </c>
      <c r="E118" s="81" t="s">
        <v>1</v>
      </c>
      <c r="F118" s="82">
        <v>500</v>
      </c>
      <c r="G118" s="83">
        <v>1100</v>
      </c>
      <c r="H118" s="84">
        <f t="shared" si="9"/>
        <v>550000</v>
      </c>
      <c r="I118" s="85"/>
      <c r="J118" s="85"/>
      <c r="K118" s="85"/>
      <c r="L118" s="85"/>
      <c r="M118" s="85"/>
      <c r="N118" s="85"/>
      <c r="O118" s="85"/>
      <c r="P118" s="85"/>
      <c r="Q118" s="85"/>
      <c r="R118" s="85"/>
      <c r="S118" s="85">
        <f>VLOOKUP(B118,'[1]c Nhiều gửi'!$B$4:$S$157,18,0)</f>
        <v>0</v>
      </c>
      <c r="T118" s="86">
        <f t="shared" si="10"/>
        <v>0</v>
      </c>
      <c r="U118" s="87">
        <f t="shared" si="11"/>
        <v>0</v>
      </c>
      <c r="V118" s="88">
        <f t="shared" si="12"/>
        <v>500</v>
      </c>
      <c r="W118" s="85">
        <f t="shared" si="13"/>
        <v>550000</v>
      </c>
      <c r="X118" s="89">
        <f>VLOOKUP(B118,'[1]c Nhiều gửi'!$B$4:$Y$157,24,0)</f>
        <v>0</v>
      </c>
      <c r="Y118" s="88"/>
      <c r="Z118" s="90"/>
      <c r="AA118" s="85"/>
      <c r="AB118" s="87">
        <f t="shared" si="15"/>
        <v>0</v>
      </c>
      <c r="AC118" s="85"/>
      <c r="AD118" s="87">
        <f t="shared" si="14"/>
        <v>0</v>
      </c>
      <c r="AE118" s="85">
        <f t="shared" si="16"/>
        <v>0</v>
      </c>
      <c r="AF118" s="85">
        <f t="shared" si="17"/>
        <v>0</v>
      </c>
    </row>
    <row r="119" spans="1:32" ht="56.25" customHeight="1">
      <c r="A119" s="77">
        <v>116</v>
      </c>
      <c r="B119" s="78" t="s">
        <v>319</v>
      </c>
      <c r="C119" s="79" t="s">
        <v>268</v>
      </c>
      <c r="D119" s="80" t="s">
        <v>269</v>
      </c>
      <c r="E119" s="81" t="s">
        <v>1</v>
      </c>
      <c r="F119" s="82">
        <v>1000</v>
      </c>
      <c r="G119" s="83">
        <v>800</v>
      </c>
      <c r="H119" s="84">
        <f t="shared" si="9"/>
        <v>800000</v>
      </c>
      <c r="I119" s="85"/>
      <c r="J119" s="85"/>
      <c r="K119" s="85"/>
      <c r="L119" s="85"/>
      <c r="M119" s="85"/>
      <c r="N119" s="85"/>
      <c r="O119" s="85"/>
      <c r="P119" s="85"/>
      <c r="Q119" s="85"/>
      <c r="R119" s="85"/>
      <c r="S119" s="85">
        <f>VLOOKUP(B119,'[1]c Nhiều gửi'!$B$4:$S$157,18,0)</f>
        <v>0</v>
      </c>
      <c r="T119" s="86">
        <f t="shared" si="10"/>
        <v>0</v>
      </c>
      <c r="U119" s="87">
        <f t="shared" si="11"/>
        <v>0</v>
      </c>
      <c r="V119" s="88">
        <f t="shared" si="12"/>
        <v>1000</v>
      </c>
      <c r="W119" s="85">
        <f t="shared" si="13"/>
        <v>800000</v>
      </c>
      <c r="X119" s="89">
        <f>VLOOKUP(B119,'[1]c Nhiều gửi'!$B$4:$Y$157,24,0)</f>
        <v>0</v>
      </c>
      <c r="Y119" s="88"/>
      <c r="Z119" s="90"/>
      <c r="AA119" s="85"/>
      <c r="AB119" s="87">
        <f t="shared" si="15"/>
        <v>0</v>
      </c>
      <c r="AC119" s="85"/>
      <c r="AD119" s="87">
        <f t="shared" si="14"/>
        <v>0</v>
      </c>
      <c r="AE119" s="85">
        <f t="shared" si="16"/>
        <v>0</v>
      </c>
      <c r="AF119" s="85">
        <f t="shared" si="17"/>
        <v>0</v>
      </c>
    </row>
    <row r="120" spans="1:32" ht="36" customHeight="1">
      <c r="A120" s="77">
        <v>117</v>
      </c>
      <c r="B120" s="78" t="s">
        <v>320</v>
      </c>
      <c r="C120" s="79" t="s">
        <v>268</v>
      </c>
      <c r="D120" s="80" t="s">
        <v>269</v>
      </c>
      <c r="E120" s="81" t="s">
        <v>1</v>
      </c>
      <c r="F120" s="82">
        <v>1000</v>
      </c>
      <c r="G120" s="83">
        <v>800</v>
      </c>
      <c r="H120" s="84">
        <f t="shared" si="9"/>
        <v>800000</v>
      </c>
      <c r="I120" s="85"/>
      <c r="J120" s="85"/>
      <c r="K120" s="85"/>
      <c r="L120" s="85"/>
      <c r="M120" s="85"/>
      <c r="N120" s="85"/>
      <c r="O120" s="85"/>
      <c r="P120" s="85"/>
      <c r="Q120" s="85"/>
      <c r="R120" s="85"/>
      <c r="S120" s="85">
        <f>VLOOKUP(B120,'[1]c Nhiều gửi'!$B$4:$S$157,18,0)</f>
        <v>0</v>
      </c>
      <c r="T120" s="86">
        <f t="shared" si="10"/>
        <v>0</v>
      </c>
      <c r="U120" s="87">
        <f t="shared" si="11"/>
        <v>0</v>
      </c>
      <c r="V120" s="88">
        <f t="shared" si="12"/>
        <v>1000</v>
      </c>
      <c r="W120" s="85">
        <f t="shared" si="13"/>
        <v>800000</v>
      </c>
      <c r="X120" s="89">
        <f>VLOOKUP(B120,'[1]c Nhiều gửi'!$B$4:$Y$157,24,0)</f>
        <v>0</v>
      </c>
      <c r="Y120" s="88"/>
      <c r="Z120" s="90"/>
      <c r="AA120" s="85"/>
      <c r="AB120" s="87">
        <f t="shared" si="15"/>
        <v>0</v>
      </c>
      <c r="AC120" s="85"/>
      <c r="AD120" s="87">
        <f t="shared" si="14"/>
        <v>0</v>
      </c>
      <c r="AE120" s="85">
        <f t="shared" si="16"/>
        <v>0</v>
      </c>
      <c r="AF120" s="85">
        <f t="shared" si="17"/>
        <v>0</v>
      </c>
    </row>
    <row r="121" spans="1:32" ht="58.5" customHeight="1">
      <c r="A121" s="77">
        <v>118</v>
      </c>
      <c r="B121" s="78" t="s">
        <v>321</v>
      </c>
      <c r="C121" s="79" t="s">
        <v>268</v>
      </c>
      <c r="D121" s="80" t="s">
        <v>269</v>
      </c>
      <c r="E121" s="81" t="s">
        <v>1</v>
      </c>
      <c r="F121" s="82">
        <v>500</v>
      </c>
      <c r="G121" s="83">
        <v>1100</v>
      </c>
      <c r="H121" s="84">
        <f t="shared" si="9"/>
        <v>550000</v>
      </c>
      <c r="I121" s="85"/>
      <c r="J121" s="85"/>
      <c r="K121" s="85"/>
      <c r="L121" s="85"/>
      <c r="M121" s="85"/>
      <c r="N121" s="85"/>
      <c r="O121" s="85"/>
      <c r="P121" s="85"/>
      <c r="Q121" s="85"/>
      <c r="R121" s="85"/>
      <c r="S121" s="85">
        <f>VLOOKUP(B121,'[1]c Nhiều gửi'!$B$4:$S$157,18,0)</f>
        <v>0</v>
      </c>
      <c r="T121" s="86">
        <f t="shared" si="10"/>
        <v>0</v>
      </c>
      <c r="U121" s="87">
        <f t="shared" si="11"/>
        <v>0</v>
      </c>
      <c r="V121" s="88">
        <f t="shared" si="12"/>
        <v>500</v>
      </c>
      <c r="W121" s="85">
        <f t="shared" si="13"/>
        <v>550000</v>
      </c>
      <c r="X121" s="89">
        <f>VLOOKUP(B121,'[1]c Nhiều gửi'!$B$4:$Y$157,24,0)</f>
        <v>0</v>
      </c>
      <c r="Y121" s="88"/>
      <c r="Z121" s="90"/>
      <c r="AA121" s="85"/>
      <c r="AB121" s="87">
        <f t="shared" si="15"/>
        <v>0</v>
      </c>
      <c r="AC121" s="85"/>
      <c r="AD121" s="87">
        <f t="shared" si="14"/>
        <v>0</v>
      </c>
      <c r="AE121" s="85">
        <f t="shared" si="16"/>
        <v>0</v>
      </c>
      <c r="AF121" s="85">
        <f t="shared" si="17"/>
        <v>0</v>
      </c>
    </row>
    <row r="122" spans="1:32" ht="51" customHeight="1">
      <c r="A122" s="77">
        <v>119</v>
      </c>
      <c r="B122" s="78" t="s">
        <v>322</v>
      </c>
      <c r="C122" s="79" t="s">
        <v>268</v>
      </c>
      <c r="D122" s="80" t="s">
        <v>269</v>
      </c>
      <c r="E122" s="81" t="s">
        <v>1</v>
      </c>
      <c r="F122" s="82">
        <v>500</v>
      </c>
      <c r="G122" s="83">
        <v>1100</v>
      </c>
      <c r="H122" s="84">
        <f t="shared" si="9"/>
        <v>550000</v>
      </c>
      <c r="I122" s="85"/>
      <c r="J122" s="85"/>
      <c r="K122" s="85"/>
      <c r="L122" s="85"/>
      <c r="M122" s="85"/>
      <c r="N122" s="85"/>
      <c r="O122" s="85"/>
      <c r="P122" s="85"/>
      <c r="Q122" s="85"/>
      <c r="R122" s="85"/>
      <c r="S122" s="85">
        <f>VLOOKUP(B122,'[1]c Nhiều gửi'!$B$4:$S$157,18,0)</f>
        <v>0</v>
      </c>
      <c r="T122" s="86">
        <f t="shared" si="10"/>
        <v>0</v>
      </c>
      <c r="U122" s="87">
        <f t="shared" si="11"/>
        <v>0</v>
      </c>
      <c r="V122" s="88">
        <f t="shared" si="12"/>
        <v>500</v>
      </c>
      <c r="W122" s="85">
        <f t="shared" si="13"/>
        <v>550000</v>
      </c>
      <c r="X122" s="89">
        <f>VLOOKUP(B122,'[1]c Nhiều gửi'!$B$4:$Y$157,24,0)</f>
        <v>0</v>
      </c>
      <c r="Y122" s="88"/>
      <c r="Z122" s="90"/>
      <c r="AA122" s="85"/>
      <c r="AB122" s="87">
        <f t="shared" si="15"/>
        <v>0</v>
      </c>
      <c r="AC122" s="85"/>
      <c r="AD122" s="87">
        <f t="shared" si="14"/>
        <v>0</v>
      </c>
      <c r="AE122" s="85">
        <f t="shared" si="16"/>
        <v>0</v>
      </c>
      <c r="AF122" s="85">
        <f t="shared" si="17"/>
        <v>0</v>
      </c>
    </row>
    <row r="123" spans="1:32" ht="35.25" customHeight="1">
      <c r="A123" s="77">
        <v>120</v>
      </c>
      <c r="B123" s="78" t="s">
        <v>86</v>
      </c>
      <c r="C123" s="79" t="s">
        <v>268</v>
      </c>
      <c r="D123" s="80" t="s">
        <v>272</v>
      </c>
      <c r="E123" s="79" t="s">
        <v>1</v>
      </c>
      <c r="F123" s="82">
        <v>500</v>
      </c>
      <c r="G123" s="83">
        <v>1100</v>
      </c>
      <c r="H123" s="84">
        <f t="shared" si="9"/>
        <v>550000</v>
      </c>
      <c r="I123" s="85"/>
      <c r="J123" s="85"/>
      <c r="K123" s="85"/>
      <c r="L123" s="85"/>
      <c r="M123" s="85"/>
      <c r="N123" s="85"/>
      <c r="O123" s="85"/>
      <c r="P123" s="85"/>
      <c r="Q123" s="85"/>
      <c r="R123" s="85"/>
      <c r="S123" s="85">
        <f>VLOOKUP(B123,'[1]c Nhiều gửi'!$B$4:$S$157,18,0)</f>
        <v>0</v>
      </c>
      <c r="T123" s="86">
        <f t="shared" si="10"/>
        <v>0</v>
      </c>
      <c r="U123" s="87">
        <f t="shared" si="11"/>
        <v>0</v>
      </c>
      <c r="V123" s="88">
        <f t="shared" si="12"/>
        <v>500</v>
      </c>
      <c r="W123" s="85">
        <f t="shared" si="13"/>
        <v>550000</v>
      </c>
      <c r="X123" s="89">
        <f>VLOOKUP(B123,'[1]c Nhiều gửi'!$B$4:$Y$157,24,0)</f>
        <v>0</v>
      </c>
      <c r="Y123" s="88"/>
      <c r="Z123" s="90">
        <f>VLOOKUP($B123,'[1]SL in 2024 c Nhiều gửi'!$B$11:$G$190,6,0)</f>
        <v>1300</v>
      </c>
      <c r="AA123" s="85">
        <f>VLOOKUP(B123,[1]Sheet4!$B$7:$E$186,4,0)</f>
        <v>500</v>
      </c>
      <c r="AB123" s="87">
        <f t="shared" si="15"/>
        <v>650000</v>
      </c>
      <c r="AC123" s="85">
        <f>VLOOKUP($B123,'[1]SL in 2024 c Nhiều gửi'!$B$11:$H$190,5,0)</f>
        <v>500</v>
      </c>
      <c r="AD123" s="87">
        <f t="shared" si="14"/>
        <v>650000</v>
      </c>
      <c r="AE123" s="85">
        <f t="shared" si="16"/>
        <v>375</v>
      </c>
      <c r="AF123" s="85">
        <f t="shared" si="17"/>
        <v>487500</v>
      </c>
    </row>
    <row r="124" spans="1:32" ht="53.25" customHeight="1">
      <c r="A124" s="77">
        <v>121</v>
      </c>
      <c r="B124" s="78" t="s">
        <v>41</v>
      </c>
      <c r="C124" s="79" t="s">
        <v>268</v>
      </c>
      <c r="D124" s="99" t="s">
        <v>323</v>
      </c>
      <c r="E124" s="79" t="s">
        <v>324</v>
      </c>
      <c r="F124" s="82">
        <v>122</v>
      </c>
      <c r="G124" s="83">
        <v>21000</v>
      </c>
      <c r="H124" s="84">
        <f t="shared" si="9"/>
        <v>2562000</v>
      </c>
      <c r="I124" s="85"/>
      <c r="J124" s="85"/>
      <c r="K124" s="85">
        <v>4</v>
      </c>
      <c r="L124" s="85">
        <v>12</v>
      </c>
      <c r="M124" s="85">
        <v>5</v>
      </c>
      <c r="N124" s="85">
        <v>10</v>
      </c>
      <c r="O124" s="85">
        <v>8</v>
      </c>
      <c r="P124" s="85">
        <v>13</v>
      </c>
      <c r="Q124" s="85"/>
      <c r="R124" s="85"/>
      <c r="S124" s="85">
        <f>VLOOKUP(B124,'[1]c Nhiều gửi'!$B$4:$S$157,18,0)</f>
        <v>18</v>
      </c>
      <c r="T124" s="86">
        <f t="shared" si="10"/>
        <v>70</v>
      </c>
      <c r="U124" s="87">
        <f t="shared" si="11"/>
        <v>1470000</v>
      </c>
      <c r="V124" s="88">
        <f t="shared" si="12"/>
        <v>52</v>
      </c>
      <c r="W124" s="85">
        <f t="shared" si="13"/>
        <v>1092000</v>
      </c>
      <c r="X124" s="89">
        <f>VLOOKUP(B124,'[1]c Nhiều gửi'!$B$4:$Y$157,24,0)</f>
        <v>0</v>
      </c>
      <c r="Y124" s="88">
        <v>1</v>
      </c>
      <c r="Z124" s="90">
        <f>VLOOKUP($B124,'[1]SL in 2024 c Nhiều gửi'!$B$11:$G$190,6,0)</f>
        <v>24800</v>
      </c>
      <c r="AA124" s="85">
        <f>VLOOKUP(B124,[1]Sheet4!$B$7:$E$186,4,0)</f>
        <v>128</v>
      </c>
      <c r="AB124" s="87">
        <f t="shared" si="15"/>
        <v>3174400</v>
      </c>
      <c r="AC124" s="85">
        <f>VLOOKUP($B124,'[1]SL in 2024 c Nhiều gửi'!$B$11:$H$190,5,0)</f>
        <v>128</v>
      </c>
      <c r="AD124" s="87">
        <f t="shared" si="14"/>
        <v>3174400</v>
      </c>
      <c r="AE124" s="85">
        <f t="shared" si="16"/>
        <v>96</v>
      </c>
      <c r="AF124" s="85">
        <f t="shared" si="17"/>
        <v>2380800</v>
      </c>
    </row>
    <row r="125" spans="1:32" ht="54.75" customHeight="1">
      <c r="A125" s="77">
        <v>122</v>
      </c>
      <c r="B125" s="78" t="s">
        <v>40</v>
      </c>
      <c r="C125" s="79" t="s">
        <v>51</v>
      </c>
      <c r="D125" s="99" t="s">
        <v>325</v>
      </c>
      <c r="E125" s="79" t="s">
        <v>324</v>
      </c>
      <c r="F125" s="82">
        <v>117</v>
      </c>
      <c r="G125" s="83">
        <v>15000</v>
      </c>
      <c r="H125" s="84">
        <f t="shared" si="9"/>
        <v>1755000</v>
      </c>
      <c r="I125" s="85"/>
      <c r="J125" s="85">
        <v>8</v>
      </c>
      <c r="K125" s="85">
        <v>6</v>
      </c>
      <c r="L125" s="85">
        <v>8</v>
      </c>
      <c r="M125" s="85">
        <v>9</v>
      </c>
      <c r="N125" s="85">
        <v>6</v>
      </c>
      <c r="O125" s="85">
        <v>12</v>
      </c>
      <c r="P125" s="85"/>
      <c r="Q125" s="85">
        <v>12</v>
      </c>
      <c r="R125" s="85">
        <v>2</v>
      </c>
      <c r="S125" s="85">
        <f>VLOOKUP(B125,'[1]c Nhiều gửi'!$B$4:$S$157,18,0)</f>
        <v>23</v>
      </c>
      <c r="T125" s="86">
        <f t="shared" si="10"/>
        <v>86</v>
      </c>
      <c r="U125" s="87">
        <f t="shared" si="11"/>
        <v>1290000</v>
      </c>
      <c r="V125" s="88">
        <f t="shared" si="12"/>
        <v>31</v>
      </c>
      <c r="W125" s="85">
        <f t="shared" si="13"/>
        <v>465000</v>
      </c>
      <c r="X125" s="89">
        <f>VLOOKUP(B125,'[1]c Nhiều gửi'!$B$4:$Y$157,24,0)</f>
        <v>0</v>
      </c>
      <c r="Y125" s="88">
        <v>2</v>
      </c>
      <c r="Z125" s="90">
        <f>VLOOKUP($B125,'[1]SL in 2024 c Nhiều gửi'!$B$11:$G$190,6,0)</f>
        <v>20000</v>
      </c>
      <c r="AA125" s="85">
        <f>VLOOKUP(B125,[1]Sheet4!$B$7:$E$186,4,0)</f>
        <v>94</v>
      </c>
      <c r="AB125" s="87">
        <f t="shared" si="15"/>
        <v>1880000</v>
      </c>
      <c r="AC125" s="85">
        <f>VLOOKUP($B125,'[1]SL in 2024 c Nhiều gửi'!$B$11:$H$190,5,0)</f>
        <v>94</v>
      </c>
      <c r="AD125" s="87">
        <f t="shared" si="14"/>
        <v>1880000</v>
      </c>
      <c r="AE125" s="85">
        <f t="shared" si="16"/>
        <v>70.5</v>
      </c>
      <c r="AF125" s="85">
        <f t="shared" si="17"/>
        <v>1410000</v>
      </c>
    </row>
    <row r="126" spans="1:32" ht="50.25" customHeight="1">
      <c r="A126" s="77">
        <v>123</v>
      </c>
      <c r="B126" s="78" t="s">
        <v>19</v>
      </c>
      <c r="C126" s="79" t="s">
        <v>268</v>
      </c>
      <c r="D126" s="99" t="s">
        <v>323</v>
      </c>
      <c r="E126" s="79" t="s">
        <v>324</v>
      </c>
      <c r="F126" s="82">
        <v>149</v>
      </c>
      <c r="G126" s="83">
        <v>21000</v>
      </c>
      <c r="H126" s="84">
        <f t="shared" si="9"/>
        <v>3129000</v>
      </c>
      <c r="I126" s="85"/>
      <c r="J126" s="85"/>
      <c r="K126" s="85">
        <v>9</v>
      </c>
      <c r="L126" s="85">
        <v>15</v>
      </c>
      <c r="M126" s="85">
        <v>10</v>
      </c>
      <c r="N126" s="85">
        <v>10</v>
      </c>
      <c r="O126" s="85">
        <v>10</v>
      </c>
      <c r="P126" s="85">
        <v>7</v>
      </c>
      <c r="Q126" s="85">
        <v>7</v>
      </c>
      <c r="R126" s="85"/>
      <c r="S126" s="85">
        <f>VLOOKUP(B126,'[1]c Nhiều gửi'!$B$4:$S$157,18,0)</f>
        <v>12</v>
      </c>
      <c r="T126" s="86">
        <f t="shared" si="10"/>
        <v>80</v>
      </c>
      <c r="U126" s="87">
        <f t="shared" si="11"/>
        <v>1680000</v>
      </c>
      <c r="V126" s="88">
        <f t="shared" si="12"/>
        <v>69</v>
      </c>
      <c r="W126" s="85">
        <f t="shared" si="13"/>
        <v>1449000</v>
      </c>
      <c r="X126" s="89">
        <f>VLOOKUP(B126,'[1]c Nhiều gửi'!$B$4:$Y$157,24,0)</f>
        <v>0</v>
      </c>
      <c r="Y126" s="88">
        <v>1</v>
      </c>
      <c r="Z126" s="90">
        <f>VLOOKUP($B126,'[1]SL in 2024 c Nhiều gửi'!$B$11:$G$190,6,0)</f>
        <v>24800</v>
      </c>
      <c r="AA126" s="85">
        <f>VLOOKUP(B126,[1]Sheet4!$B$7:$E$186,4,0)</f>
        <v>147</v>
      </c>
      <c r="AB126" s="87">
        <f t="shared" si="15"/>
        <v>3645600</v>
      </c>
      <c r="AC126" s="85">
        <f>VLOOKUP($B126,'[1]SL in 2024 c Nhiều gửi'!$B$11:$H$190,5,0)</f>
        <v>147</v>
      </c>
      <c r="AD126" s="87">
        <f t="shared" si="14"/>
        <v>3645600</v>
      </c>
      <c r="AE126" s="85">
        <f t="shared" si="16"/>
        <v>110.25</v>
      </c>
      <c r="AF126" s="85">
        <f t="shared" si="17"/>
        <v>2734200</v>
      </c>
    </row>
    <row r="127" spans="1:32" s="105" customFormat="1" ht="51.75" customHeight="1">
      <c r="A127" s="77">
        <v>124</v>
      </c>
      <c r="B127" s="100" t="s">
        <v>22</v>
      </c>
      <c r="C127" s="101" t="s">
        <v>268</v>
      </c>
      <c r="D127" s="102" t="s">
        <v>323</v>
      </c>
      <c r="E127" s="101" t="s">
        <v>324</v>
      </c>
      <c r="F127" s="103">
        <v>254</v>
      </c>
      <c r="G127" s="104">
        <v>19000</v>
      </c>
      <c r="H127" s="84">
        <f t="shared" si="9"/>
        <v>4826000</v>
      </c>
      <c r="I127" s="85"/>
      <c r="J127" s="85">
        <v>7</v>
      </c>
      <c r="K127" s="85">
        <v>10</v>
      </c>
      <c r="L127" s="85">
        <v>12</v>
      </c>
      <c r="M127" s="85">
        <v>20</v>
      </c>
      <c r="N127" s="85">
        <v>27</v>
      </c>
      <c r="O127" s="85">
        <v>17</v>
      </c>
      <c r="P127" s="85">
        <v>26</v>
      </c>
      <c r="Q127" s="85">
        <v>30</v>
      </c>
      <c r="R127" s="85"/>
      <c r="S127" s="85">
        <f>VLOOKUP(B127,'[1]c Nhiều gửi'!$B$4:$S$157,18,0)</f>
        <v>44</v>
      </c>
      <c r="T127" s="86">
        <f t="shared" si="10"/>
        <v>193</v>
      </c>
      <c r="U127" s="87">
        <f t="shared" si="11"/>
        <v>3667000</v>
      </c>
      <c r="V127" s="88">
        <f t="shared" si="12"/>
        <v>61</v>
      </c>
      <c r="W127" s="85">
        <f t="shared" si="13"/>
        <v>1159000</v>
      </c>
      <c r="X127" s="89">
        <f>VLOOKUP(B127,'[1]c Nhiều gửi'!$B$4:$Y$157,24,0)</f>
        <v>0</v>
      </c>
      <c r="Y127" s="88">
        <v>2</v>
      </c>
      <c r="Z127" s="90">
        <f>VLOOKUP($B127,'[1]SL in 2024 c Nhiều gửi'!$B$11:$G$190,6,0)</f>
        <v>22400</v>
      </c>
      <c r="AA127" s="85">
        <f>VLOOKUP(B127,[1]Sheet4!$B$7:$E$186,4,0)</f>
        <v>261</v>
      </c>
      <c r="AB127" s="87">
        <f t="shared" si="15"/>
        <v>5846400</v>
      </c>
      <c r="AC127" s="85">
        <f>VLOOKUP($B127,'[1]SL in 2024 c Nhiều gửi'!$B$11:$H$190,5,0)</f>
        <v>261</v>
      </c>
      <c r="AD127" s="87">
        <f t="shared" si="14"/>
        <v>5846400</v>
      </c>
      <c r="AE127" s="85">
        <f t="shared" si="16"/>
        <v>195.75</v>
      </c>
      <c r="AF127" s="85">
        <f t="shared" si="17"/>
        <v>4384800</v>
      </c>
    </row>
    <row r="128" spans="1:32" s="105" customFormat="1" ht="52.5" customHeight="1">
      <c r="A128" s="77">
        <v>125</v>
      </c>
      <c r="B128" s="78" t="s">
        <v>326</v>
      </c>
      <c r="C128" s="79" t="s">
        <v>268</v>
      </c>
      <c r="D128" s="99" t="s">
        <v>323</v>
      </c>
      <c r="E128" s="79" t="s">
        <v>324</v>
      </c>
      <c r="F128" s="82">
        <v>4600</v>
      </c>
      <c r="G128" s="96">
        <v>12400</v>
      </c>
      <c r="H128" s="84">
        <f t="shared" si="9"/>
        <v>57040000</v>
      </c>
      <c r="I128" s="85"/>
      <c r="J128" s="85"/>
      <c r="K128" s="85"/>
      <c r="L128" s="85">
        <v>3000</v>
      </c>
      <c r="M128" s="85"/>
      <c r="N128" s="85"/>
      <c r="O128" s="85"/>
      <c r="P128" s="85"/>
      <c r="Q128" s="85"/>
      <c r="R128" s="85"/>
      <c r="S128" s="85">
        <f>VLOOKUP(B128,'[1]c Nhiều gửi'!$B$4:$S$157,18,0)</f>
        <v>0</v>
      </c>
      <c r="T128" s="86">
        <f t="shared" si="10"/>
        <v>3000</v>
      </c>
      <c r="U128" s="87">
        <f t="shared" si="11"/>
        <v>37200000</v>
      </c>
      <c r="V128" s="88">
        <f t="shared" si="12"/>
        <v>1600</v>
      </c>
      <c r="W128" s="85">
        <f t="shared" si="13"/>
        <v>19840000</v>
      </c>
      <c r="X128" s="89">
        <f>VLOOKUP(B128,'[1]c Nhiều gửi'!$B$4:$Y$157,24,0)</f>
        <v>1600</v>
      </c>
      <c r="Y128" s="88"/>
      <c r="Z128" s="90">
        <f>VLOOKUP($B128,'[1]SL in 2024 c Nhiều gửi'!$B$11:$G$190,6,0)</f>
        <v>10030</v>
      </c>
      <c r="AA128" s="85">
        <f>VLOOKUP(B128,[1]Sheet4!$B$7:$E$186,4,0)</f>
        <v>1000</v>
      </c>
      <c r="AB128" s="87">
        <f t="shared" si="15"/>
        <v>10030000</v>
      </c>
      <c r="AC128" s="85">
        <f>VLOOKUP($B128,'[1]SL in 2024 c Nhiều gửi'!$B$11:$H$190,5,0)</f>
        <v>0</v>
      </c>
      <c r="AD128" s="87">
        <f t="shared" si="14"/>
        <v>0</v>
      </c>
      <c r="AE128" s="85">
        <f t="shared" si="16"/>
        <v>0</v>
      </c>
      <c r="AF128" s="85">
        <f t="shared" si="17"/>
        <v>0</v>
      </c>
    </row>
    <row r="129" spans="1:32" ht="55.5" customHeight="1">
      <c r="A129" s="77">
        <v>126</v>
      </c>
      <c r="B129" s="106" t="s">
        <v>43</v>
      </c>
      <c r="C129" s="107" t="s">
        <v>268</v>
      </c>
      <c r="D129" s="108" t="s">
        <v>323</v>
      </c>
      <c r="E129" s="107" t="s">
        <v>324</v>
      </c>
      <c r="F129" s="109">
        <v>10</v>
      </c>
      <c r="G129" s="110">
        <v>114000</v>
      </c>
      <c r="H129" s="84">
        <f t="shared" si="9"/>
        <v>1140000</v>
      </c>
      <c r="I129" s="85"/>
      <c r="J129" s="85"/>
      <c r="K129" s="85"/>
      <c r="L129" s="85">
        <v>6</v>
      </c>
      <c r="M129" s="85"/>
      <c r="N129" s="85"/>
      <c r="O129" s="85"/>
      <c r="P129" s="85"/>
      <c r="Q129" s="85"/>
      <c r="R129" s="85"/>
      <c r="S129" s="85">
        <f>VLOOKUP(B129,'[1]c Nhiều gửi'!$B$4:$S$157,18,0)</f>
        <v>0</v>
      </c>
      <c r="T129" s="86">
        <f t="shared" si="10"/>
        <v>6</v>
      </c>
      <c r="U129" s="87">
        <f t="shared" si="11"/>
        <v>684000</v>
      </c>
      <c r="V129" s="88">
        <f t="shared" si="12"/>
        <v>4</v>
      </c>
      <c r="W129" s="85">
        <f t="shared" si="13"/>
        <v>456000</v>
      </c>
      <c r="X129" s="89">
        <f>VLOOKUP(B129,'[1]c Nhiều gửi'!$B$4:$Y$157,24,0)</f>
        <v>0</v>
      </c>
      <c r="Y129" s="88">
        <v>1</v>
      </c>
      <c r="Z129" s="90">
        <f>VLOOKUP($B129,'[1]SL in 2024 c Nhiều gửi'!$B$11:$G$190,6,0)</f>
        <v>134500</v>
      </c>
      <c r="AA129" s="85">
        <f>VLOOKUP(B129,[1]Sheet4!$B$7:$E$186,4,0)</f>
        <v>12</v>
      </c>
      <c r="AB129" s="87">
        <f t="shared" si="15"/>
        <v>1614000</v>
      </c>
      <c r="AC129" s="85">
        <f>VLOOKUP($B129,'[1]SL in 2024 c Nhiều gửi'!$B$11:$H$190,5,0)</f>
        <v>12</v>
      </c>
      <c r="AD129" s="87">
        <f t="shared" si="14"/>
        <v>1614000</v>
      </c>
      <c r="AE129" s="85">
        <f t="shared" si="16"/>
        <v>9</v>
      </c>
      <c r="AF129" s="85">
        <f t="shared" si="17"/>
        <v>1210500</v>
      </c>
    </row>
    <row r="130" spans="1:32" ht="51.75" customHeight="1">
      <c r="A130" s="77">
        <v>127</v>
      </c>
      <c r="B130" s="78" t="s">
        <v>144</v>
      </c>
      <c r="C130" s="79" t="s">
        <v>327</v>
      </c>
      <c r="D130" s="99" t="s">
        <v>323</v>
      </c>
      <c r="E130" s="79" t="s">
        <v>324</v>
      </c>
      <c r="F130" s="82">
        <v>320</v>
      </c>
      <c r="G130" s="83">
        <v>9000</v>
      </c>
      <c r="H130" s="84">
        <f t="shared" si="9"/>
        <v>2880000</v>
      </c>
      <c r="I130" s="85"/>
      <c r="J130" s="85"/>
      <c r="K130" s="85"/>
      <c r="L130" s="85">
        <v>50</v>
      </c>
      <c r="M130" s="85"/>
      <c r="N130" s="85"/>
      <c r="O130" s="85"/>
      <c r="P130" s="85"/>
      <c r="Q130" s="85"/>
      <c r="R130" s="85"/>
      <c r="S130" s="85">
        <f>VLOOKUP(B130,'[1]c Nhiều gửi'!$B$4:$S$157,18,0)</f>
        <v>0</v>
      </c>
      <c r="T130" s="86">
        <f t="shared" si="10"/>
        <v>50</v>
      </c>
      <c r="U130" s="87">
        <f t="shared" si="11"/>
        <v>450000</v>
      </c>
      <c r="V130" s="88">
        <f t="shared" si="12"/>
        <v>270</v>
      </c>
      <c r="W130" s="85">
        <f t="shared" si="13"/>
        <v>2430000</v>
      </c>
      <c r="X130" s="89">
        <f>VLOOKUP(B130,'[1]c Nhiều gửi'!$B$4:$Y$157,24,0)</f>
        <v>0</v>
      </c>
      <c r="Y130" s="88"/>
      <c r="Z130" s="90">
        <f>VLOOKUP($B130,'[1]SL in 2024 c Nhiều gửi'!$B$11:$G$190,6,0)</f>
        <v>10600</v>
      </c>
      <c r="AA130" s="85">
        <f>VLOOKUP(B130,[1]Sheet4!$B$7:$E$186,4,0)</f>
        <v>600</v>
      </c>
      <c r="AB130" s="87">
        <f t="shared" si="15"/>
        <v>6360000</v>
      </c>
      <c r="AC130" s="85">
        <f>VLOOKUP($B130,'[1]SL in 2024 c Nhiều gửi'!$B$11:$H$190,5,0)</f>
        <v>600</v>
      </c>
      <c r="AD130" s="87">
        <f t="shared" si="14"/>
        <v>6360000</v>
      </c>
      <c r="AE130" s="85">
        <f t="shared" si="16"/>
        <v>450</v>
      </c>
      <c r="AF130" s="85">
        <f t="shared" si="17"/>
        <v>4770000</v>
      </c>
    </row>
    <row r="131" spans="1:32" ht="62.25" customHeight="1">
      <c r="A131" s="77">
        <v>128</v>
      </c>
      <c r="B131" s="78" t="s">
        <v>328</v>
      </c>
      <c r="C131" s="79" t="s">
        <v>51</v>
      </c>
      <c r="D131" s="111" t="s">
        <v>329</v>
      </c>
      <c r="E131" s="79" t="s">
        <v>330</v>
      </c>
      <c r="F131" s="82">
        <v>200</v>
      </c>
      <c r="G131" s="83">
        <v>37400</v>
      </c>
      <c r="H131" s="84">
        <f t="shared" si="9"/>
        <v>7480000</v>
      </c>
      <c r="I131" s="85">
        <v>200</v>
      </c>
      <c r="J131" s="85"/>
      <c r="K131" s="85"/>
      <c r="L131" s="85"/>
      <c r="M131" s="85"/>
      <c r="N131" s="85"/>
      <c r="O131" s="85"/>
      <c r="P131" s="85"/>
      <c r="Q131" s="85"/>
      <c r="R131" s="85"/>
      <c r="S131" s="85">
        <f>VLOOKUP(B131,'[1]c Nhiều gửi'!$B$4:$S$157,18,0)</f>
        <v>0</v>
      </c>
      <c r="T131" s="86">
        <f t="shared" si="10"/>
        <v>200</v>
      </c>
      <c r="U131" s="87">
        <f t="shared" si="11"/>
        <v>7480000</v>
      </c>
      <c r="V131" s="88">
        <f t="shared" si="12"/>
        <v>0</v>
      </c>
      <c r="W131" s="85">
        <f t="shared" si="13"/>
        <v>0</v>
      </c>
      <c r="X131" s="89">
        <f>VLOOKUP(B131,'[1]c Nhiều gửi'!$B$4:$Y$157,24,0)</f>
        <v>0</v>
      </c>
      <c r="Y131" s="88"/>
      <c r="Z131" s="90">
        <f>VLOOKUP($B131,'[1]SL in 2024 c Nhiều gửi'!$B$11:$G$190,6,0)</f>
        <v>44200</v>
      </c>
      <c r="AA131" s="85">
        <f>VLOOKUP(B131,[1]Sheet4!$B$7:$E$186,4,0)</f>
        <v>250</v>
      </c>
      <c r="AB131" s="87">
        <f t="shared" si="15"/>
        <v>11050000</v>
      </c>
      <c r="AC131" s="85">
        <f>VLOOKUP($B131,'[1]SL in 2024 c Nhiều gửi'!$B$11:$H$190,5,0)</f>
        <v>250</v>
      </c>
      <c r="AD131" s="87">
        <f t="shared" si="14"/>
        <v>11050000</v>
      </c>
      <c r="AE131" s="85">
        <f t="shared" si="16"/>
        <v>187.5</v>
      </c>
      <c r="AF131" s="85">
        <f t="shared" si="17"/>
        <v>8287500</v>
      </c>
    </row>
    <row r="132" spans="1:32" ht="69" customHeight="1">
      <c r="A132" s="77">
        <v>129</v>
      </c>
      <c r="B132" s="78" t="s">
        <v>331</v>
      </c>
      <c r="C132" s="79" t="s">
        <v>51</v>
      </c>
      <c r="D132" s="111" t="s">
        <v>332</v>
      </c>
      <c r="E132" s="79" t="s">
        <v>330</v>
      </c>
      <c r="F132" s="82">
        <v>200</v>
      </c>
      <c r="G132" s="83">
        <v>37400</v>
      </c>
      <c r="H132" s="84">
        <f t="shared" ref="H132:H157" si="18">G132*F132</f>
        <v>7480000</v>
      </c>
      <c r="I132" s="85">
        <v>200</v>
      </c>
      <c r="J132" s="85"/>
      <c r="K132" s="85"/>
      <c r="L132" s="85"/>
      <c r="M132" s="85"/>
      <c r="N132" s="85"/>
      <c r="O132" s="85"/>
      <c r="P132" s="85"/>
      <c r="Q132" s="85"/>
      <c r="R132" s="85"/>
      <c r="S132" s="85">
        <f>VLOOKUP(B132,'[1]c Nhiều gửi'!$B$4:$S$157,18,0)</f>
        <v>0</v>
      </c>
      <c r="T132" s="86">
        <f t="shared" ref="T132:T157" si="19">SUM(I132:S132)</f>
        <v>200</v>
      </c>
      <c r="U132" s="87">
        <f t="shared" ref="U132:U157" si="20">T132*G132</f>
        <v>7480000</v>
      </c>
      <c r="V132" s="88">
        <f t="shared" ref="V132:V157" si="21">F132-T132</f>
        <v>0</v>
      </c>
      <c r="W132" s="85">
        <f t="shared" ref="W132:W157" si="22">V132*G132</f>
        <v>0</v>
      </c>
      <c r="X132" s="89">
        <f>VLOOKUP(B132,'[1]c Nhiều gửi'!$B$4:$Y$157,24,0)</f>
        <v>0</v>
      </c>
      <c r="Y132" s="88"/>
      <c r="Z132" s="90">
        <f>VLOOKUP($B132,'[1]SL in 2024 c Nhiều gửi'!$B$11:$G$190,6,0)</f>
        <v>44200</v>
      </c>
      <c r="AA132" s="85">
        <f>VLOOKUP(B132,[1]Sheet4!$B$7:$E$186,4,0)</f>
        <v>250</v>
      </c>
      <c r="AB132" s="87">
        <f t="shared" si="15"/>
        <v>11050000</v>
      </c>
      <c r="AC132" s="85">
        <f>VLOOKUP($B132,'[1]SL in 2024 c Nhiều gửi'!$B$11:$H$190,5,0)</f>
        <v>250</v>
      </c>
      <c r="AD132" s="87">
        <f t="shared" ref="AD132:AD195" si="23">AC132*Z132</f>
        <v>11050000</v>
      </c>
      <c r="AE132" s="85">
        <f t="shared" si="16"/>
        <v>187.5</v>
      </c>
      <c r="AF132" s="85">
        <f t="shared" si="17"/>
        <v>8287500</v>
      </c>
    </row>
    <row r="133" spans="1:32" ht="52.5" customHeight="1">
      <c r="A133" s="77">
        <v>130</v>
      </c>
      <c r="B133" s="78" t="s">
        <v>32</v>
      </c>
      <c r="C133" s="79" t="s">
        <v>51</v>
      </c>
      <c r="D133" s="99" t="s">
        <v>333</v>
      </c>
      <c r="E133" s="79" t="s">
        <v>324</v>
      </c>
      <c r="F133" s="82">
        <v>335</v>
      </c>
      <c r="G133" s="83">
        <v>14500</v>
      </c>
      <c r="H133" s="84">
        <f t="shared" si="18"/>
        <v>4857500</v>
      </c>
      <c r="I133" s="85">
        <v>7</v>
      </c>
      <c r="J133" s="85">
        <v>10</v>
      </c>
      <c r="K133" s="85"/>
      <c r="L133" s="85">
        <v>36</v>
      </c>
      <c r="M133" s="85">
        <v>5</v>
      </c>
      <c r="N133" s="85">
        <v>17</v>
      </c>
      <c r="O133" s="85">
        <v>43</v>
      </c>
      <c r="P133" s="85">
        <v>15</v>
      </c>
      <c r="Q133" s="85">
        <v>10</v>
      </c>
      <c r="R133" s="85">
        <v>29</v>
      </c>
      <c r="S133" s="85">
        <f>VLOOKUP(B133,'[1]c Nhiều gửi'!$B$4:$S$157,18,0)</f>
        <v>43</v>
      </c>
      <c r="T133" s="86">
        <f t="shared" si="19"/>
        <v>215</v>
      </c>
      <c r="U133" s="87">
        <f t="shared" si="20"/>
        <v>3117500</v>
      </c>
      <c r="V133" s="88">
        <f t="shared" si="21"/>
        <v>120</v>
      </c>
      <c r="W133" s="85">
        <f t="shared" si="22"/>
        <v>1740000</v>
      </c>
      <c r="X133" s="89">
        <f>VLOOKUP(B133,'[1]c Nhiều gửi'!$B$4:$Y$157,24,0)</f>
        <v>120</v>
      </c>
      <c r="Y133" s="88">
        <v>5</v>
      </c>
      <c r="Z133" s="90">
        <f>VLOOKUP($B133,'[1]SL in 2024 c Nhiều gửi'!$B$11:$G$190,6,0)</f>
        <v>17200</v>
      </c>
      <c r="AA133" s="85">
        <f>VLOOKUP(B133,[1]Sheet4!$B$7:$E$186,4,0)</f>
        <v>434</v>
      </c>
      <c r="AB133" s="87">
        <f t="shared" ref="AB133:AB196" si="24">Z133*AA133</f>
        <v>7464800</v>
      </c>
      <c r="AC133" s="85">
        <f>VLOOKUP($B133,'[1]SL in 2024 c Nhiều gửi'!$B$11:$H$190,5,0)</f>
        <v>434</v>
      </c>
      <c r="AD133" s="87">
        <f t="shared" si="23"/>
        <v>7464800</v>
      </c>
      <c r="AE133" s="85">
        <f t="shared" ref="AE133:AE196" si="25">AC133*9/12</f>
        <v>325.5</v>
      </c>
      <c r="AF133" s="85">
        <f t="shared" ref="AF133:AF196" si="26">AE133*Z133</f>
        <v>5598600</v>
      </c>
    </row>
    <row r="134" spans="1:32" ht="54.75" customHeight="1">
      <c r="A134" s="77">
        <v>131</v>
      </c>
      <c r="B134" s="78" t="s">
        <v>78</v>
      </c>
      <c r="C134" s="79" t="s">
        <v>268</v>
      </c>
      <c r="D134" s="99" t="s">
        <v>334</v>
      </c>
      <c r="E134" s="79" t="s">
        <v>324</v>
      </c>
      <c r="F134" s="82">
        <v>135</v>
      </c>
      <c r="G134" s="83">
        <v>21000</v>
      </c>
      <c r="H134" s="84">
        <f t="shared" si="18"/>
        <v>2835000</v>
      </c>
      <c r="I134" s="85"/>
      <c r="J134" s="85"/>
      <c r="K134" s="85">
        <v>20</v>
      </c>
      <c r="L134" s="85">
        <v>30</v>
      </c>
      <c r="M134" s="85"/>
      <c r="N134" s="85"/>
      <c r="O134" s="85">
        <v>30</v>
      </c>
      <c r="P134" s="85">
        <v>10</v>
      </c>
      <c r="Q134" s="85">
        <v>10</v>
      </c>
      <c r="R134" s="85"/>
      <c r="S134" s="85">
        <f>VLOOKUP(B134,'[1]c Nhiều gửi'!$B$4:$S$157,18,0)</f>
        <v>35</v>
      </c>
      <c r="T134" s="86">
        <f t="shared" si="19"/>
        <v>135</v>
      </c>
      <c r="U134" s="87">
        <f t="shared" si="20"/>
        <v>2835000</v>
      </c>
      <c r="V134" s="88">
        <f t="shared" si="21"/>
        <v>0</v>
      </c>
      <c r="W134" s="85">
        <f t="shared" si="22"/>
        <v>0</v>
      </c>
      <c r="X134" s="89">
        <f>VLOOKUP(B134,'[1]c Nhiều gửi'!$B$4:$Y$157,24,0)</f>
        <v>0</v>
      </c>
      <c r="Y134" s="88"/>
      <c r="Z134" s="90">
        <f>VLOOKUP($B134,'[1]SL in 2024 c Nhiều gửi'!$B$11:$G$190,6,0)</f>
        <v>24800</v>
      </c>
      <c r="AA134" s="85">
        <f>VLOOKUP(B134,[1]Sheet4!$B$7:$E$186,4,0)</f>
        <v>200</v>
      </c>
      <c r="AB134" s="87">
        <f t="shared" si="24"/>
        <v>4960000</v>
      </c>
      <c r="AC134" s="85">
        <f>VLOOKUP($B134,'[1]SL in 2024 c Nhiều gửi'!$B$11:$H$190,5,0)</f>
        <v>200</v>
      </c>
      <c r="AD134" s="87">
        <f t="shared" si="23"/>
        <v>4960000</v>
      </c>
      <c r="AE134" s="85">
        <f t="shared" si="25"/>
        <v>150</v>
      </c>
      <c r="AF134" s="85">
        <f t="shared" si="26"/>
        <v>3720000</v>
      </c>
    </row>
    <row r="135" spans="1:32" ht="68.25" customHeight="1">
      <c r="A135" s="77">
        <v>132</v>
      </c>
      <c r="B135" s="78" t="s">
        <v>335</v>
      </c>
      <c r="C135" s="79" t="s">
        <v>51</v>
      </c>
      <c r="D135" s="111" t="s">
        <v>336</v>
      </c>
      <c r="E135" s="79" t="s">
        <v>337</v>
      </c>
      <c r="F135" s="82">
        <v>20000</v>
      </c>
      <c r="G135" s="96">
        <v>2200</v>
      </c>
      <c r="H135" s="97">
        <f t="shared" si="18"/>
        <v>44000000</v>
      </c>
      <c r="I135" s="85">
        <v>5000</v>
      </c>
      <c r="J135" s="85"/>
      <c r="K135" s="85"/>
      <c r="L135" s="85">
        <v>2000</v>
      </c>
      <c r="M135" s="85">
        <v>200</v>
      </c>
      <c r="N135" s="85">
        <v>200</v>
      </c>
      <c r="O135" s="85">
        <v>400</v>
      </c>
      <c r="P135" s="85"/>
      <c r="Q135" s="85">
        <v>900</v>
      </c>
      <c r="R135" s="85">
        <v>1000</v>
      </c>
      <c r="S135" s="85">
        <f>VLOOKUP(B135,'[1]c Nhiều gửi'!$B$4:$S$157,18,0)</f>
        <v>2200</v>
      </c>
      <c r="T135" s="86">
        <f t="shared" si="19"/>
        <v>11900</v>
      </c>
      <c r="U135" s="87">
        <f t="shared" si="20"/>
        <v>26180000</v>
      </c>
      <c r="V135" s="88">
        <f t="shared" si="21"/>
        <v>8100</v>
      </c>
      <c r="W135" s="85">
        <f t="shared" si="22"/>
        <v>17820000</v>
      </c>
      <c r="X135" s="89">
        <f>VLOOKUP(B135,'[1]c Nhiều gửi'!$B$4:$Y$157,24,0)</f>
        <v>8100</v>
      </c>
      <c r="Y135" s="88"/>
      <c r="Z135" s="90">
        <f>VLOOKUP($B135,'[1]SL in 2024 c Nhiều gửi'!$B$11:$G$190,6,0)</f>
        <v>4600</v>
      </c>
      <c r="AA135" s="85">
        <f>VLOOKUP(B135,[1]Sheet4!$B$7:$E$186,4,0)</f>
        <v>9100</v>
      </c>
      <c r="AB135" s="87">
        <f t="shared" si="24"/>
        <v>41860000</v>
      </c>
      <c r="AC135" s="85">
        <f>VLOOKUP($B135,'[1]SL in 2024 c Nhiều gửi'!$B$11:$H$190,5,0)</f>
        <v>0</v>
      </c>
      <c r="AD135" s="87">
        <f t="shared" si="23"/>
        <v>0</v>
      </c>
      <c r="AE135" s="85">
        <f t="shared" si="25"/>
        <v>0</v>
      </c>
      <c r="AF135" s="85">
        <f t="shared" si="26"/>
        <v>0</v>
      </c>
    </row>
    <row r="136" spans="1:32" ht="54.75" customHeight="1">
      <c r="A136" s="77">
        <v>133</v>
      </c>
      <c r="B136" s="78" t="s">
        <v>155</v>
      </c>
      <c r="C136" s="79" t="s">
        <v>268</v>
      </c>
      <c r="D136" s="111" t="s">
        <v>338</v>
      </c>
      <c r="E136" s="79" t="s">
        <v>324</v>
      </c>
      <c r="F136" s="82">
        <v>8</v>
      </c>
      <c r="G136" s="83">
        <v>114000</v>
      </c>
      <c r="H136" s="84">
        <f t="shared" si="18"/>
        <v>912000</v>
      </c>
      <c r="I136" s="85"/>
      <c r="J136" s="85"/>
      <c r="K136" s="85"/>
      <c r="L136" s="85"/>
      <c r="M136" s="85"/>
      <c r="N136" s="85"/>
      <c r="O136" s="85">
        <v>8</v>
      </c>
      <c r="P136" s="85"/>
      <c r="Q136" s="85"/>
      <c r="R136" s="85"/>
      <c r="S136" s="85">
        <f>VLOOKUP(B136,'[1]c Nhiều gửi'!$B$4:$S$157,18,0)</f>
        <v>0</v>
      </c>
      <c r="T136" s="86">
        <f t="shared" si="19"/>
        <v>8</v>
      </c>
      <c r="U136" s="87">
        <f t="shared" si="20"/>
        <v>912000</v>
      </c>
      <c r="V136" s="88">
        <f t="shared" si="21"/>
        <v>0</v>
      </c>
      <c r="W136" s="85">
        <f t="shared" si="22"/>
        <v>0</v>
      </c>
      <c r="X136" s="89">
        <f>VLOOKUP(B136,'[1]c Nhiều gửi'!$B$4:$Y$157,24,0)</f>
        <v>0</v>
      </c>
      <c r="Y136" s="88"/>
      <c r="Z136" s="90">
        <f>VLOOKUP($B136,'[1]SL in 2024 c Nhiều gửi'!$B$11:$G$190,6,0)</f>
        <v>134600</v>
      </c>
      <c r="AA136" s="85">
        <f>VLOOKUP(B136,[1]Sheet4!$B$7:$E$186,4,0)</f>
        <v>10</v>
      </c>
      <c r="AB136" s="87">
        <f t="shared" si="24"/>
        <v>1346000</v>
      </c>
      <c r="AC136" s="85">
        <f>VLOOKUP($B136,'[1]SL in 2024 c Nhiều gửi'!$B$11:$H$190,5,0)</f>
        <v>10</v>
      </c>
      <c r="AD136" s="87">
        <f t="shared" si="23"/>
        <v>1346000</v>
      </c>
      <c r="AE136" s="85">
        <f t="shared" si="25"/>
        <v>7.5</v>
      </c>
      <c r="AF136" s="85">
        <f t="shared" si="26"/>
        <v>1009500</v>
      </c>
    </row>
    <row r="137" spans="1:32" ht="50.25" customHeight="1">
      <c r="A137" s="77">
        <v>134</v>
      </c>
      <c r="B137" s="78" t="s">
        <v>339</v>
      </c>
      <c r="C137" s="79" t="s">
        <v>268</v>
      </c>
      <c r="D137" s="111" t="s">
        <v>338</v>
      </c>
      <c r="E137" s="79" t="s">
        <v>324</v>
      </c>
      <c r="F137" s="82">
        <v>5</v>
      </c>
      <c r="G137" s="83">
        <v>120000</v>
      </c>
      <c r="H137" s="84">
        <f t="shared" si="18"/>
        <v>600000</v>
      </c>
      <c r="I137" s="85"/>
      <c r="J137" s="85"/>
      <c r="K137" s="85"/>
      <c r="L137" s="85"/>
      <c r="M137" s="85"/>
      <c r="N137" s="85"/>
      <c r="O137" s="85"/>
      <c r="P137" s="85"/>
      <c r="Q137" s="85"/>
      <c r="R137" s="85"/>
      <c r="S137" s="85">
        <f>VLOOKUP(B137,'[1]c Nhiều gửi'!$B$4:$S$157,18,0)</f>
        <v>0</v>
      </c>
      <c r="T137" s="86">
        <f t="shared" si="19"/>
        <v>0</v>
      </c>
      <c r="U137" s="87">
        <f t="shared" si="20"/>
        <v>0</v>
      </c>
      <c r="V137" s="88">
        <f t="shared" si="21"/>
        <v>5</v>
      </c>
      <c r="W137" s="85">
        <f t="shared" si="22"/>
        <v>600000</v>
      </c>
      <c r="X137" s="89">
        <f>VLOOKUP(B137,'[1]c Nhiều gửi'!$B$4:$Y$157,24,0)</f>
        <v>0</v>
      </c>
      <c r="Y137" s="88"/>
      <c r="Z137" s="90"/>
      <c r="AA137" s="85"/>
      <c r="AB137" s="87">
        <f t="shared" si="24"/>
        <v>0</v>
      </c>
      <c r="AC137" s="85"/>
      <c r="AD137" s="87">
        <f t="shared" si="23"/>
        <v>0</v>
      </c>
      <c r="AE137" s="85">
        <f t="shared" si="25"/>
        <v>0</v>
      </c>
      <c r="AF137" s="85">
        <f t="shared" si="26"/>
        <v>0</v>
      </c>
    </row>
    <row r="138" spans="1:32" ht="34.5" customHeight="1">
      <c r="A138" s="77">
        <v>135</v>
      </c>
      <c r="B138" s="78" t="s">
        <v>102</v>
      </c>
      <c r="C138" s="79" t="s">
        <v>268</v>
      </c>
      <c r="D138" s="112" t="s">
        <v>340</v>
      </c>
      <c r="E138" s="79" t="s">
        <v>1</v>
      </c>
      <c r="F138" s="82">
        <v>500</v>
      </c>
      <c r="G138" s="83">
        <v>1100</v>
      </c>
      <c r="H138" s="84">
        <f t="shared" si="18"/>
        <v>550000</v>
      </c>
      <c r="I138" s="85"/>
      <c r="J138" s="85">
        <v>500</v>
      </c>
      <c r="K138" s="85"/>
      <c r="L138" s="85"/>
      <c r="M138" s="85"/>
      <c r="N138" s="85"/>
      <c r="O138" s="85"/>
      <c r="P138" s="85"/>
      <c r="Q138" s="85"/>
      <c r="R138" s="85"/>
      <c r="S138" s="85">
        <f>VLOOKUP(B138,'[1]c Nhiều gửi'!$B$4:$S$157,18,0)</f>
        <v>0</v>
      </c>
      <c r="T138" s="86">
        <f t="shared" si="19"/>
        <v>500</v>
      </c>
      <c r="U138" s="87">
        <f t="shared" si="20"/>
        <v>550000</v>
      </c>
      <c r="V138" s="88">
        <f t="shared" si="21"/>
        <v>0</v>
      </c>
      <c r="W138" s="85">
        <f t="shared" si="22"/>
        <v>0</v>
      </c>
      <c r="X138" s="89">
        <f>VLOOKUP(B138,'[1]c Nhiều gửi'!$B$4:$Y$157,24,0)</f>
        <v>0</v>
      </c>
      <c r="Y138" s="88"/>
      <c r="Z138" s="90">
        <f>VLOOKUP($B138,'[1]SL in 2024 c Nhiều gửi'!$B$11:$G$190,6,0)</f>
        <v>1300</v>
      </c>
      <c r="AA138" s="85">
        <f>VLOOKUP(B138,[1]Sheet4!$B$7:$E$186,4,0)</f>
        <v>500</v>
      </c>
      <c r="AB138" s="87">
        <f t="shared" si="24"/>
        <v>650000</v>
      </c>
      <c r="AC138" s="85">
        <f>VLOOKUP($B138,'[1]SL in 2024 c Nhiều gửi'!$B$11:$H$190,5,0)</f>
        <v>500</v>
      </c>
      <c r="AD138" s="87">
        <f t="shared" si="23"/>
        <v>650000</v>
      </c>
      <c r="AE138" s="85">
        <f t="shared" si="25"/>
        <v>375</v>
      </c>
      <c r="AF138" s="85">
        <f t="shared" si="26"/>
        <v>487500</v>
      </c>
    </row>
    <row r="139" spans="1:32" ht="38.25" customHeight="1">
      <c r="A139" s="77">
        <v>136</v>
      </c>
      <c r="B139" s="78" t="s">
        <v>34</v>
      </c>
      <c r="C139" s="79" t="s">
        <v>268</v>
      </c>
      <c r="D139" s="112" t="s">
        <v>340</v>
      </c>
      <c r="E139" s="79" t="s">
        <v>1</v>
      </c>
      <c r="F139" s="82">
        <v>165900</v>
      </c>
      <c r="G139" s="83">
        <v>120</v>
      </c>
      <c r="H139" s="84">
        <f t="shared" si="18"/>
        <v>19908000</v>
      </c>
      <c r="I139" s="85">
        <v>9500</v>
      </c>
      <c r="J139" s="85">
        <v>11300</v>
      </c>
      <c r="K139" s="85">
        <v>11800</v>
      </c>
      <c r="L139" s="85">
        <v>27500</v>
      </c>
      <c r="M139" s="85">
        <v>8300</v>
      </c>
      <c r="N139" s="85">
        <v>10200</v>
      </c>
      <c r="O139" s="85">
        <v>9800</v>
      </c>
      <c r="P139" s="85">
        <v>10800</v>
      </c>
      <c r="Q139" s="85">
        <v>17000</v>
      </c>
      <c r="R139" s="85">
        <v>8800</v>
      </c>
      <c r="S139" s="85">
        <f>VLOOKUP(B139,'[1]c Nhiều gửi'!$B$4:$S$157,18,0)</f>
        <v>0</v>
      </c>
      <c r="T139" s="86">
        <f t="shared" si="19"/>
        <v>125000</v>
      </c>
      <c r="U139" s="87">
        <f t="shared" si="20"/>
        <v>15000000</v>
      </c>
      <c r="V139" s="88">
        <f t="shared" si="21"/>
        <v>40900</v>
      </c>
      <c r="W139" s="85">
        <f t="shared" si="22"/>
        <v>4908000</v>
      </c>
      <c r="X139" s="89">
        <f>VLOOKUP(B139,'[1]c Nhiều gửi'!$B$4:$Y$157,24,0)</f>
        <v>40900</v>
      </c>
      <c r="Y139" s="88">
        <v>1000</v>
      </c>
      <c r="Z139" s="90">
        <f>VLOOKUP($B139,'[1]SL in 2024 c Nhiều gửi'!$B$11:$G$190,6,0)</f>
        <v>180</v>
      </c>
      <c r="AA139" s="85">
        <f>VLOOKUP(B139,[1]Sheet4!$B$7:$E$186,4,0)</f>
        <v>164000</v>
      </c>
      <c r="AB139" s="87">
        <f t="shared" si="24"/>
        <v>29520000</v>
      </c>
      <c r="AC139" s="85">
        <f>VLOOKUP($B139,'[1]SL in 2024 c Nhiều gửi'!$B$11:$H$190,5,0)</f>
        <v>164000</v>
      </c>
      <c r="AD139" s="87">
        <f t="shared" si="23"/>
        <v>29520000</v>
      </c>
      <c r="AE139" s="85">
        <f t="shared" si="25"/>
        <v>123000</v>
      </c>
      <c r="AF139" s="85">
        <f t="shared" si="26"/>
        <v>22140000</v>
      </c>
    </row>
    <row r="140" spans="1:32" ht="69" customHeight="1">
      <c r="A140" s="77">
        <v>137</v>
      </c>
      <c r="B140" s="113" t="s">
        <v>341</v>
      </c>
      <c r="C140" s="79" t="s">
        <v>268</v>
      </c>
      <c r="D140" s="112" t="s">
        <v>342</v>
      </c>
      <c r="E140" s="79" t="s">
        <v>1</v>
      </c>
      <c r="F140" s="82">
        <v>540</v>
      </c>
      <c r="G140" s="83">
        <v>1100</v>
      </c>
      <c r="H140" s="84">
        <f t="shared" si="18"/>
        <v>594000</v>
      </c>
      <c r="I140" s="85"/>
      <c r="J140" s="85"/>
      <c r="K140" s="85"/>
      <c r="L140" s="85"/>
      <c r="M140" s="85"/>
      <c r="N140" s="85"/>
      <c r="O140" s="85"/>
      <c r="P140" s="85">
        <v>200</v>
      </c>
      <c r="Q140" s="85"/>
      <c r="R140" s="85"/>
      <c r="S140" s="85">
        <f>VLOOKUP(B140,'[1]c Nhiều gửi'!$B$4:$S$157,18,0)</f>
        <v>0</v>
      </c>
      <c r="T140" s="86">
        <f t="shared" si="19"/>
        <v>200</v>
      </c>
      <c r="U140" s="87">
        <f t="shared" si="20"/>
        <v>220000</v>
      </c>
      <c r="V140" s="88">
        <f t="shared" si="21"/>
        <v>340</v>
      </c>
      <c r="W140" s="85">
        <f t="shared" si="22"/>
        <v>374000</v>
      </c>
      <c r="X140" s="89">
        <f>VLOOKUP(B140,'[1]c Nhiều gửi'!$B$4:$Y$157,24,0)</f>
        <v>0</v>
      </c>
      <c r="Y140" s="88"/>
      <c r="Z140" s="90">
        <f>VLOOKUP($B140,'[1]SL in 2024 c Nhiều gửi'!$B$11:$G$190,6,0)</f>
        <v>1300</v>
      </c>
      <c r="AA140" s="85">
        <f>VLOOKUP(B140,[1]Sheet4!$B$7:$E$186,4,0)</f>
        <v>200</v>
      </c>
      <c r="AB140" s="87">
        <f t="shared" si="24"/>
        <v>260000</v>
      </c>
      <c r="AC140" s="85">
        <f>VLOOKUP($B140,'[1]SL in 2024 c Nhiều gửi'!$B$11:$H$190,5,0)</f>
        <v>200</v>
      </c>
      <c r="AD140" s="87">
        <f t="shared" si="23"/>
        <v>260000</v>
      </c>
      <c r="AE140" s="85">
        <f t="shared" si="25"/>
        <v>150</v>
      </c>
      <c r="AF140" s="85">
        <f t="shared" si="26"/>
        <v>195000</v>
      </c>
    </row>
    <row r="141" spans="1:32" ht="60" customHeight="1">
      <c r="A141" s="77">
        <v>138</v>
      </c>
      <c r="B141" s="78" t="s">
        <v>228</v>
      </c>
      <c r="C141" s="79" t="s">
        <v>268</v>
      </c>
      <c r="D141" s="112" t="s">
        <v>342</v>
      </c>
      <c r="E141" s="79" t="s">
        <v>1</v>
      </c>
      <c r="F141" s="82">
        <v>1000</v>
      </c>
      <c r="G141" s="83">
        <v>800</v>
      </c>
      <c r="H141" s="84">
        <f t="shared" si="18"/>
        <v>800000</v>
      </c>
      <c r="I141" s="85"/>
      <c r="J141" s="85"/>
      <c r="K141" s="85"/>
      <c r="L141" s="85"/>
      <c r="M141" s="85"/>
      <c r="N141" s="85"/>
      <c r="O141" s="85"/>
      <c r="P141" s="85">
        <v>1000</v>
      </c>
      <c r="Q141" s="85"/>
      <c r="R141" s="85"/>
      <c r="S141" s="85">
        <f>VLOOKUP(B141,'[1]c Nhiều gửi'!$B$4:$S$157,18,0)</f>
        <v>0</v>
      </c>
      <c r="T141" s="86">
        <f t="shared" si="19"/>
        <v>1000</v>
      </c>
      <c r="U141" s="87">
        <f t="shared" si="20"/>
        <v>800000</v>
      </c>
      <c r="V141" s="88">
        <f t="shared" si="21"/>
        <v>0</v>
      </c>
      <c r="W141" s="85">
        <f t="shared" si="22"/>
        <v>0</v>
      </c>
      <c r="X141" s="89">
        <f>VLOOKUP(B141,'[1]c Nhiều gửi'!$B$4:$Y$157,24,0)</f>
        <v>0</v>
      </c>
      <c r="Y141" s="88"/>
      <c r="Z141" s="90">
        <f>VLOOKUP($B141,'[1]SL in 2024 c Nhiều gửi'!$B$11:$G$190,6,0)</f>
        <v>940</v>
      </c>
      <c r="AA141" s="85">
        <f>VLOOKUP(B141,[1]Sheet4!$B$7:$E$186,4,0)</f>
        <v>1000</v>
      </c>
      <c r="AB141" s="87">
        <f t="shared" si="24"/>
        <v>940000</v>
      </c>
      <c r="AC141" s="85">
        <f>VLOOKUP($B141,'[1]SL in 2024 c Nhiều gửi'!$B$11:$H$190,5,0)</f>
        <v>1000</v>
      </c>
      <c r="AD141" s="87">
        <f t="shared" si="23"/>
        <v>940000</v>
      </c>
      <c r="AE141" s="85">
        <f t="shared" si="25"/>
        <v>750</v>
      </c>
      <c r="AF141" s="85">
        <f t="shared" si="26"/>
        <v>705000</v>
      </c>
    </row>
    <row r="142" spans="1:32" ht="39" customHeight="1">
      <c r="A142" s="77">
        <v>139</v>
      </c>
      <c r="B142" s="78" t="s">
        <v>99</v>
      </c>
      <c r="C142" s="79" t="s">
        <v>268</v>
      </c>
      <c r="D142" s="112" t="s">
        <v>340</v>
      </c>
      <c r="E142" s="79" t="s">
        <v>1</v>
      </c>
      <c r="F142" s="82">
        <v>300</v>
      </c>
      <c r="G142" s="83">
        <v>1100</v>
      </c>
      <c r="H142" s="84">
        <f t="shared" si="18"/>
        <v>330000</v>
      </c>
      <c r="I142" s="85"/>
      <c r="J142" s="85">
        <v>300</v>
      </c>
      <c r="K142" s="85"/>
      <c r="L142" s="85"/>
      <c r="M142" s="85"/>
      <c r="N142" s="85"/>
      <c r="O142" s="85"/>
      <c r="P142" s="85"/>
      <c r="Q142" s="85"/>
      <c r="R142" s="85"/>
      <c r="S142" s="85">
        <f>VLOOKUP(B142,'[1]c Nhiều gửi'!$B$4:$S$157,18,0)</f>
        <v>0</v>
      </c>
      <c r="T142" s="86">
        <f t="shared" si="19"/>
        <v>300</v>
      </c>
      <c r="U142" s="87">
        <f t="shared" si="20"/>
        <v>330000</v>
      </c>
      <c r="V142" s="88">
        <f t="shared" si="21"/>
        <v>0</v>
      </c>
      <c r="W142" s="85">
        <f t="shared" si="22"/>
        <v>0</v>
      </c>
      <c r="X142" s="89">
        <f>VLOOKUP(B142,'[1]c Nhiều gửi'!$B$4:$Y$157,24,0)</f>
        <v>0</v>
      </c>
      <c r="Y142" s="88"/>
      <c r="Z142" s="90">
        <f>VLOOKUP($B142,'[1]SL in 2024 c Nhiều gửi'!$B$11:$G$190,6,0)</f>
        <v>1300</v>
      </c>
      <c r="AA142" s="85">
        <f>VLOOKUP(B142,[1]Sheet4!$B$7:$E$186,4,0)</f>
        <v>300</v>
      </c>
      <c r="AB142" s="87">
        <f t="shared" si="24"/>
        <v>390000</v>
      </c>
      <c r="AC142" s="85">
        <f>VLOOKUP($B142,'[1]SL in 2024 c Nhiều gửi'!$B$11:$H$190,5,0)</f>
        <v>300</v>
      </c>
      <c r="AD142" s="87">
        <f t="shared" si="23"/>
        <v>390000</v>
      </c>
      <c r="AE142" s="85">
        <f t="shared" si="25"/>
        <v>225</v>
      </c>
      <c r="AF142" s="85">
        <f t="shared" si="26"/>
        <v>292500</v>
      </c>
    </row>
    <row r="143" spans="1:32" ht="50.25" customHeight="1">
      <c r="A143" s="77">
        <v>140</v>
      </c>
      <c r="B143" s="78" t="s">
        <v>109</v>
      </c>
      <c r="C143" s="79" t="s">
        <v>268</v>
      </c>
      <c r="D143" s="111" t="s">
        <v>343</v>
      </c>
      <c r="E143" s="79" t="s">
        <v>1</v>
      </c>
      <c r="F143" s="82">
        <v>1500</v>
      </c>
      <c r="G143" s="83">
        <v>1540</v>
      </c>
      <c r="H143" s="84">
        <f t="shared" si="18"/>
        <v>2310000</v>
      </c>
      <c r="I143" s="85"/>
      <c r="J143" s="85"/>
      <c r="K143" s="85"/>
      <c r="L143" s="85"/>
      <c r="M143" s="85"/>
      <c r="N143" s="85"/>
      <c r="O143" s="85"/>
      <c r="P143" s="85"/>
      <c r="Q143" s="85"/>
      <c r="R143" s="85"/>
      <c r="S143" s="85">
        <f>VLOOKUP(B143,'[1]c Nhiều gửi'!$B$4:$S$157,18,0)</f>
        <v>0</v>
      </c>
      <c r="T143" s="86">
        <f t="shared" si="19"/>
        <v>0</v>
      </c>
      <c r="U143" s="87">
        <f t="shared" si="20"/>
        <v>0</v>
      </c>
      <c r="V143" s="88">
        <f t="shared" si="21"/>
        <v>1500</v>
      </c>
      <c r="W143" s="85">
        <f t="shared" si="22"/>
        <v>2310000</v>
      </c>
      <c r="X143" s="89">
        <f>VLOOKUP(B143,'[1]c Nhiều gửi'!$B$4:$Y$157,24,0)</f>
        <v>0</v>
      </c>
      <c r="Y143" s="88"/>
      <c r="Z143" s="90">
        <f>VLOOKUP($B143,'[1]SL in 2024 c Nhiều gửi'!$B$11:$G$190,6,0)</f>
        <v>1820</v>
      </c>
      <c r="AA143" s="85">
        <f>VLOOKUP(B143,[1]Sheet4!$B$7:$E$186,4,0)</f>
        <v>1500</v>
      </c>
      <c r="AB143" s="87">
        <f t="shared" si="24"/>
        <v>2730000</v>
      </c>
      <c r="AC143" s="85">
        <f>VLOOKUP($B143,'[1]SL in 2024 c Nhiều gửi'!$B$11:$H$190,5,0)</f>
        <v>1500</v>
      </c>
      <c r="AD143" s="87">
        <f t="shared" si="23"/>
        <v>2730000</v>
      </c>
      <c r="AE143" s="85">
        <f t="shared" si="25"/>
        <v>1125</v>
      </c>
      <c r="AF143" s="85">
        <f t="shared" si="26"/>
        <v>2047500</v>
      </c>
    </row>
    <row r="144" spans="1:32" ht="49.5" customHeight="1">
      <c r="A144" s="77">
        <v>141</v>
      </c>
      <c r="B144" s="78" t="s">
        <v>110</v>
      </c>
      <c r="C144" s="79" t="s">
        <v>268</v>
      </c>
      <c r="D144" s="111" t="s">
        <v>343</v>
      </c>
      <c r="E144" s="79" t="s">
        <v>1</v>
      </c>
      <c r="F144" s="82">
        <v>1500</v>
      </c>
      <c r="G144" s="83">
        <v>1540</v>
      </c>
      <c r="H144" s="84">
        <f t="shared" si="18"/>
        <v>2310000</v>
      </c>
      <c r="I144" s="85"/>
      <c r="J144" s="85"/>
      <c r="K144" s="85"/>
      <c r="L144" s="85"/>
      <c r="M144" s="85"/>
      <c r="N144" s="85"/>
      <c r="O144" s="85"/>
      <c r="P144" s="85"/>
      <c r="Q144" s="85"/>
      <c r="R144" s="85"/>
      <c r="S144" s="85">
        <f>VLOOKUP(B144,'[1]c Nhiều gửi'!$B$4:$S$157,18,0)</f>
        <v>0</v>
      </c>
      <c r="T144" s="86">
        <f t="shared" si="19"/>
        <v>0</v>
      </c>
      <c r="U144" s="87">
        <f t="shared" si="20"/>
        <v>0</v>
      </c>
      <c r="V144" s="88">
        <f t="shared" si="21"/>
        <v>1500</v>
      </c>
      <c r="W144" s="85">
        <f t="shared" si="22"/>
        <v>2310000</v>
      </c>
      <c r="X144" s="89">
        <f>VLOOKUP(B144,'[1]c Nhiều gửi'!$B$4:$Y$157,24,0)</f>
        <v>0</v>
      </c>
      <c r="Y144" s="88"/>
      <c r="Z144" s="90">
        <f>VLOOKUP($B144,'[1]SL in 2024 c Nhiều gửi'!$B$11:$G$190,6,0)</f>
        <v>1820</v>
      </c>
      <c r="AA144" s="85">
        <f>VLOOKUP(B144,[1]Sheet4!$B$7:$E$186,4,0)</f>
        <v>1500</v>
      </c>
      <c r="AB144" s="87">
        <f t="shared" si="24"/>
        <v>2730000</v>
      </c>
      <c r="AC144" s="85">
        <f>VLOOKUP($B144,'[1]SL in 2024 c Nhiều gửi'!$B$11:$H$190,5,0)</f>
        <v>1500</v>
      </c>
      <c r="AD144" s="87">
        <f t="shared" si="23"/>
        <v>2730000</v>
      </c>
      <c r="AE144" s="85">
        <f t="shared" si="25"/>
        <v>1125</v>
      </c>
      <c r="AF144" s="85">
        <f t="shared" si="26"/>
        <v>2047500</v>
      </c>
    </row>
    <row r="145" spans="1:32" ht="52.5" customHeight="1">
      <c r="A145" s="77">
        <v>142</v>
      </c>
      <c r="B145" s="78" t="s">
        <v>344</v>
      </c>
      <c r="C145" s="79" t="s">
        <v>268</v>
      </c>
      <c r="D145" s="111" t="s">
        <v>343</v>
      </c>
      <c r="E145" s="79" t="s">
        <v>1</v>
      </c>
      <c r="F145" s="82">
        <v>1000</v>
      </c>
      <c r="G145" s="83">
        <v>1540</v>
      </c>
      <c r="H145" s="84">
        <f t="shared" si="18"/>
        <v>1540000</v>
      </c>
      <c r="I145" s="85"/>
      <c r="J145" s="85"/>
      <c r="K145" s="85"/>
      <c r="L145" s="85"/>
      <c r="M145" s="85"/>
      <c r="N145" s="85"/>
      <c r="O145" s="85"/>
      <c r="P145" s="85"/>
      <c r="Q145" s="85"/>
      <c r="R145" s="85"/>
      <c r="S145" s="85">
        <f>VLOOKUP(B145,'[1]c Nhiều gửi'!$B$4:$S$157,18,0)</f>
        <v>0</v>
      </c>
      <c r="T145" s="86">
        <f t="shared" si="19"/>
        <v>0</v>
      </c>
      <c r="U145" s="87">
        <f t="shared" si="20"/>
        <v>0</v>
      </c>
      <c r="V145" s="88">
        <f t="shared" si="21"/>
        <v>1000</v>
      </c>
      <c r="W145" s="85">
        <f t="shared" si="22"/>
        <v>1540000</v>
      </c>
      <c r="X145" s="89">
        <f>VLOOKUP(B145,'[1]c Nhiều gửi'!$B$4:$Y$157,24,0)</f>
        <v>0</v>
      </c>
      <c r="Y145" s="88"/>
      <c r="Z145" s="90">
        <f>VLOOKUP($B145,'[1]SL in 2024 c Nhiều gửi'!$B$11:$G$190,6,0)</f>
        <v>1820</v>
      </c>
      <c r="AA145" s="85">
        <f>VLOOKUP(B145,[1]Sheet4!$B$7:$E$186,4,0)</f>
        <v>1000</v>
      </c>
      <c r="AB145" s="87">
        <f t="shared" si="24"/>
        <v>1820000</v>
      </c>
      <c r="AC145" s="85">
        <f>VLOOKUP($B145,'[1]SL in 2024 c Nhiều gửi'!$B$11:$H$190,5,0)</f>
        <v>1000</v>
      </c>
      <c r="AD145" s="87">
        <f t="shared" si="23"/>
        <v>1820000</v>
      </c>
      <c r="AE145" s="85">
        <f t="shared" si="25"/>
        <v>750</v>
      </c>
      <c r="AF145" s="85">
        <f t="shared" si="26"/>
        <v>1365000</v>
      </c>
    </row>
    <row r="146" spans="1:32" ht="55.5" customHeight="1">
      <c r="A146" s="77">
        <v>143</v>
      </c>
      <c r="B146" s="78" t="s">
        <v>345</v>
      </c>
      <c r="C146" s="79" t="s">
        <v>268</v>
      </c>
      <c r="D146" s="111" t="s">
        <v>343</v>
      </c>
      <c r="E146" s="79" t="s">
        <v>1</v>
      </c>
      <c r="F146" s="82">
        <v>3000</v>
      </c>
      <c r="G146" s="83">
        <v>1034</v>
      </c>
      <c r="H146" s="84">
        <f t="shared" si="18"/>
        <v>3102000</v>
      </c>
      <c r="I146" s="85"/>
      <c r="J146" s="85"/>
      <c r="K146" s="85"/>
      <c r="L146" s="85">
        <v>360</v>
      </c>
      <c r="M146" s="85"/>
      <c r="N146" s="85"/>
      <c r="O146" s="85"/>
      <c r="P146" s="85"/>
      <c r="Q146" s="85"/>
      <c r="R146" s="85"/>
      <c r="S146" s="85">
        <f>VLOOKUP(B146,'[1]c Nhiều gửi'!$B$4:$S$157,18,0)</f>
        <v>0</v>
      </c>
      <c r="T146" s="86">
        <f t="shared" si="19"/>
        <v>360</v>
      </c>
      <c r="U146" s="87">
        <f t="shared" si="20"/>
        <v>372240</v>
      </c>
      <c r="V146" s="88">
        <f t="shared" si="21"/>
        <v>2640</v>
      </c>
      <c r="W146" s="85">
        <f t="shared" si="22"/>
        <v>2729760</v>
      </c>
      <c r="X146" s="89">
        <f>VLOOKUP(B146,'[1]c Nhiều gửi'!$B$4:$Y$157,24,0)</f>
        <v>0</v>
      </c>
      <c r="Y146" s="88"/>
      <c r="Z146" s="90">
        <f>VLOOKUP($B146,'[1]SL in 2024 c Nhiều gửi'!$B$11:$G$190,6,0)</f>
        <v>1820</v>
      </c>
      <c r="AA146" s="85">
        <f>VLOOKUP(B146,[1]Sheet4!$B$7:$E$186,4,0)</f>
        <v>2000</v>
      </c>
      <c r="AB146" s="87">
        <f t="shared" si="24"/>
        <v>3640000</v>
      </c>
      <c r="AC146" s="85">
        <f>VLOOKUP($B146,'[1]SL in 2024 c Nhiều gửi'!$B$11:$H$190,5,0)</f>
        <v>2000</v>
      </c>
      <c r="AD146" s="87">
        <f t="shared" si="23"/>
        <v>3640000</v>
      </c>
      <c r="AE146" s="85">
        <f t="shared" si="25"/>
        <v>1500</v>
      </c>
      <c r="AF146" s="85">
        <f t="shared" si="26"/>
        <v>2730000</v>
      </c>
    </row>
    <row r="147" spans="1:32" ht="55.5" customHeight="1">
      <c r="A147" s="77">
        <v>144</v>
      </c>
      <c r="B147" s="78" t="s">
        <v>108</v>
      </c>
      <c r="C147" s="79" t="s">
        <v>268</v>
      </c>
      <c r="D147" s="111" t="s">
        <v>343</v>
      </c>
      <c r="E147" s="79" t="s">
        <v>1</v>
      </c>
      <c r="F147" s="82">
        <v>1000</v>
      </c>
      <c r="G147" s="83">
        <v>1540</v>
      </c>
      <c r="H147" s="84">
        <f t="shared" si="18"/>
        <v>1540000</v>
      </c>
      <c r="I147" s="85"/>
      <c r="J147" s="85"/>
      <c r="K147" s="85"/>
      <c r="L147" s="85"/>
      <c r="M147" s="85"/>
      <c r="N147" s="85"/>
      <c r="O147" s="85"/>
      <c r="P147" s="85"/>
      <c r="Q147" s="85"/>
      <c r="R147" s="85"/>
      <c r="S147" s="85">
        <f>VLOOKUP(B147,'[1]c Nhiều gửi'!$B$4:$S$157,18,0)</f>
        <v>0</v>
      </c>
      <c r="T147" s="86">
        <f t="shared" si="19"/>
        <v>0</v>
      </c>
      <c r="U147" s="87">
        <f t="shared" si="20"/>
        <v>0</v>
      </c>
      <c r="V147" s="88">
        <f t="shared" si="21"/>
        <v>1000</v>
      </c>
      <c r="W147" s="85">
        <f t="shared" si="22"/>
        <v>1540000</v>
      </c>
      <c r="X147" s="89">
        <f>VLOOKUP(B147,'[1]c Nhiều gửi'!$B$4:$Y$157,24,0)</f>
        <v>0</v>
      </c>
      <c r="Y147" s="88"/>
      <c r="Z147" s="90">
        <f>VLOOKUP($B147,'[1]SL in 2024 c Nhiều gửi'!$B$11:$G$190,6,0)</f>
        <v>1820</v>
      </c>
      <c r="AA147" s="85">
        <f>VLOOKUP(B147,[1]Sheet4!$B$7:$E$186,4,0)</f>
        <v>1000</v>
      </c>
      <c r="AB147" s="87">
        <f t="shared" si="24"/>
        <v>1820000</v>
      </c>
      <c r="AC147" s="85">
        <f>VLOOKUP($B147,'[1]SL in 2024 c Nhiều gửi'!$B$11:$H$190,5,0)</f>
        <v>1000</v>
      </c>
      <c r="AD147" s="87">
        <f t="shared" si="23"/>
        <v>1820000</v>
      </c>
      <c r="AE147" s="85">
        <f t="shared" si="25"/>
        <v>750</v>
      </c>
      <c r="AF147" s="85">
        <f t="shared" si="26"/>
        <v>1365000</v>
      </c>
    </row>
    <row r="148" spans="1:32" ht="53.25" customHeight="1">
      <c r="A148" s="77">
        <v>145</v>
      </c>
      <c r="B148" s="78" t="s">
        <v>346</v>
      </c>
      <c r="C148" s="79" t="s">
        <v>51</v>
      </c>
      <c r="D148" s="111" t="s">
        <v>343</v>
      </c>
      <c r="E148" s="79" t="s">
        <v>1</v>
      </c>
      <c r="F148" s="82">
        <v>5000</v>
      </c>
      <c r="G148" s="83">
        <v>560</v>
      </c>
      <c r="H148" s="84">
        <f t="shared" si="18"/>
        <v>2800000</v>
      </c>
      <c r="I148" s="85"/>
      <c r="J148" s="85"/>
      <c r="K148" s="85"/>
      <c r="L148" s="85"/>
      <c r="M148" s="85"/>
      <c r="N148" s="85"/>
      <c r="O148" s="85"/>
      <c r="P148" s="85"/>
      <c r="Q148" s="85"/>
      <c r="R148" s="85"/>
      <c r="S148" s="85">
        <f>VLOOKUP(B148,'[1]c Nhiều gửi'!$B$4:$S$157,18,0)</f>
        <v>0</v>
      </c>
      <c r="T148" s="86">
        <f t="shared" si="19"/>
        <v>0</v>
      </c>
      <c r="U148" s="87">
        <f t="shared" si="20"/>
        <v>0</v>
      </c>
      <c r="V148" s="88">
        <f t="shared" si="21"/>
        <v>5000</v>
      </c>
      <c r="W148" s="85">
        <f t="shared" si="22"/>
        <v>2800000</v>
      </c>
      <c r="X148" s="89">
        <f>VLOOKUP(B148,'[1]c Nhiều gửi'!$B$4:$Y$157,24,0)</f>
        <v>0</v>
      </c>
      <c r="Y148" s="88"/>
      <c r="Z148" s="90"/>
      <c r="AA148" s="85"/>
      <c r="AB148" s="87">
        <f t="shared" si="24"/>
        <v>0</v>
      </c>
      <c r="AC148" s="85"/>
      <c r="AD148" s="87">
        <f t="shared" si="23"/>
        <v>0</v>
      </c>
      <c r="AE148" s="85">
        <f t="shared" si="25"/>
        <v>0</v>
      </c>
      <c r="AF148" s="85">
        <f t="shared" si="26"/>
        <v>0</v>
      </c>
    </row>
    <row r="149" spans="1:32" ht="52.5" customHeight="1">
      <c r="A149" s="77">
        <v>146</v>
      </c>
      <c r="B149" s="78" t="s">
        <v>107</v>
      </c>
      <c r="C149" s="79" t="s">
        <v>268</v>
      </c>
      <c r="D149" s="111" t="s">
        <v>343</v>
      </c>
      <c r="E149" s="79" t="s">
        <v>1</v>
      </c>
      <c r="F149" s="82">
        <v>1000</v>
      </c>
      <c r="G149" s="83">
        <v>1540</v>
      </c>
      <c r="H149" s="84">
        <f t="shared" si="18"/>
        <v>1540000</v>
      </c>
      <c r="I149" s="85"/>
      <c r="J149" s="85"/>
      <c r="K149" s="85"/>
      <c r="L149" s="85"/>
      <c r="M149" s="85"/>
      <c r="N149" s="85"/>
      <c r="O149" s="85"/>
      <c r="P149" s="85"/>
      <c r="Q149" s="85"/>
      <c r="R149" s="85"/>
      <c r="S149" s="85">
        <f>VLOOKUP(B149,'[1]c Nhiều gửi'!$B$4:$S$157,18,0)</f>
        <v>0</v>
      </c>
      <c r="T149" s="86">
        <f t="shared" si="19"/>
        <v>0</v>
      </c>
      <c r="U149" s="87">
        <f t="shared" si="20"/>
        <v>0</v>
      </c>
      <c r="V149" s="88">
        <f t="shared" si="21"/>
        <v>1000</v>
      </c>
      <c r="W149" s="85">
        <f t="shared" si="22"/>
        <v>1540000</v>
      </c>
      <c r="X149" s="89">
        <f>VLOOKUP(B149,'[1]c Nhiều gửi'!$B$4:$Y$157,24,0)</f>
        <v>0</v>
      </c>
      <c r="Y149" s="88"/>
      <c r="Z149" s="90">
        <f>VLOOKUP($B149,'[1]SL in 2024 c Nhiều gửi'!$B$11:$G$190,6,0)</f>
        <v>1820</v>
      </c>
      <c r="AA149" s="85">
        <f>VLOOKUP(B149,[1]Sheet4!$B$7:$E$186,4,0)</f>
        <v>1000</v>
      </c>
      <c r="AB149" s="87">
        <f t="shared" si="24"/>
        <v>1820000</v>
      </c>
      <c r="AC149" s="85">
        <f>VLOOKUP($B149,'[1]SL in 2024 c Nhiều gửi'!$B$11:$H$190,5,0)</f>
        <v>1000</v>
      </c>
      <c r="AD149" s="87">
        <f t="shared" si="23"/>
        <v>1820000</v>
      </c>
      <c r="AE149" s="85">
        <f t="shared" si="25"/>
        <v>750</v>
      </c>
      <c r="AF149" s="85">
        <f t="shared" si="26"/>
        <v>1365000</v>
      </c>
    </row>
    <row r="150" spans="1:32" ht="85.5" customHeight="1">
      <c r="A150" s="77">
        <v>147</v>
      </c>
      <c r="B150" s="78" t="s">
        <v>347</v>
      </c>
      <c r="C150" s="79" t="s">
        <v>348</v>
      </c>
      <c r="D150" s="111" t="s">
        <v>349</v>
      </c>
      <c r="E150" s="79" t="s">
        <v>11</v>
      </c>
      <c r="F150" s="82">
        <v>1000</v>
      </c>
      <c r="G150" s="83">
        <v>1430</v>
      </c>
      <c r="H150" s="84">
        <f t="shared" si="18"/>
        <v>1430000</v>
      </c>
      <c r="I150" s="85">
        <v>1000</v>
      </c>
      <c r="J150" s="85"/>
      <c r="K150" s="85"/>
      <c r="L150" s="85"/>
      <c r="M150" s="85"/>
      <c r="N150" s="85"/>
      <c r="O150" s="85"/>
      <c r="P150" s="85"/>
      <c r="Q150" s="85"/>
      <c r="R150" s="85"/>
      <c r="S150" s="85">
        <f>VLOOKUP(B150,'[1]c Nhiều gửi'!$B$4:$S$157,18,0)</f>
        <v>0</v>
      </c>
      <c r="T150" s="86">
        <f t="shared" si="19"/>
        <v>1000</v>
      </c>
      <c r="U150" s="87">
        <f t="shared" si="20"/>
        <v>1430000</v>
      </c>
      <c r="V150" s="88">
        <f t="shared" si="21"/>
        <v>0</v>
      </c>
      <c r="W150" s="85">
        <f t="shared" si="22"/>
        <v>0</v>
      </c>
      <c r="X150" s="89">
        <f>VLOOKUP(B150,'[1]c Nhiều gửi'!$B$4:$Y$157,24,0)</f>
        <v>0</v>
      </c>
      <c r="Y150" s="88"/>
      <c r="Z150" s="90">
        <f>VLOOKUP($B150,'[1]SL in 2024 c Nhiều gửi'!$B$11:$G$190,6,0)</f>
        <v>1700</v>
      </c>
      <c r="AA150" s="85">
        <f>VLOOKUP(B150,[1]Sheet4!$B$7:$E$186,4,0)</f>
        <v>1000</v>
      </c>
      <c r="AB150" s="87">
        <f t="shared" si="24"/>
        <v>1700000</v>
      </c>
      <c r="AC150" s="85">
        <f>VLOOKUP($B150,'[1]SL in 2024 c Nhiều gửi'!$B$11:$H$190,5,0)</f>
        <v>1000</v>
      </c>
      <c r="AD150" s="87">
        <f t="shared" si="23"/>
        <v>1700000</v>
      </c>
      <c r="AE150" s="85">
        <f t="shared" si="25"/>
        <v>750</v>
      </c>
      <c r="AF150" s="85">
        <f t="shared" si="26"/>
        <v>1275000</v>
      </c>
    </row>
    <row r="151" spans="1:32" ht="81.75" customHeight="1">
      <c r="A151" s="77">
        <v>148</v>
      </c>
      <c r="B151" s="78" t="s">
        <v>350</v>
      </c>
      <c r="C151" s="79" t="s">
        <v>351</v>
      </c>
      <c r="D151" s="111" t="s">
        <v>352</v>
      </c>
      <c r="E151" s="79" t="s">
        <v>11</v>
      </c>
      <c r="F151" s="82">
        <v>1000</v>
      </c>
      <c r="G151" s="83">
        <v>2310</v>
      </c>
      <c r="H151" s="84">
        <f t="shared" si="18"/>
        <v>2310000</v>
      </c>
      <c r="I151" s="85">
        <v>1000</v>
      </c>
      <c r="J151" s="85"/>
      <c r="K151" s="85"/>
      <c r="L151" s="85"/>
      <c r="M151" s="85"/>
      <c r="N151" s="85"/>
      <c r="O151" s="85"/>
      <c r="P151" s="85"/>
      <c r="Q151" s="85"/>
      <c r="R151" s="85"/>
      <c r="S151" s="85">
        <f>VLOOKUP(B151,'[1]c Nhiều gửi'!$B$4:$S$157,18,0)</f>
        <v>0</v>
      </c>
      <c r="T151" s="86">
        <f t="shared" si="19"/>
        <v>1000</v>
      </c>
      <c r="U151" s="87">
        <f t="shared" si="20"/>
        <v>2310000</v>
      </c>
      <c r="V151" s="88">
        <f t="shared" si="21"/>
        <v>0</v>
      </c>
      <c r="W151" s="85">
        <f t="shared" si="22"/>
        <v>0</v>
      </c>
      <c r="X151" s="89">
        <f>VLOOKUP(B151,'[1]c Nhiều gửi'!$B$4:$Y$157,24,0)</f>
        <v>0</v>
      </c>
      <c r="Y151" s="88"/>
      <c r="Z151" s="90">
        <f>VLOOKUP($B151,'[1]SL in 2024 c Nhiều gửi'!$B$11:$G$190,6,0)</f>
        <v>2700</v>
      </c>
      <c r="AA151" s="85">
        <f>VLOOKUP(B151,[1]Sheet4!$B$7:$E$186,4,0)</f>
        <v>1000</v>
      </c>
      <c r="AB151" s="87">
        <f t="shared" si="24"/>
        <v>2700000</v>
      </c>
      <c r="AC151" s="85">
        <f>VLOOKUP($B151,'[1]SL in 2024 c Nhiều gửi'!$B$11:$H$190,5,0)</f>
        <v>1000</v>
      </c>
      <c r="AD151" s="87">
        <f t="shared" si="23"/>
        <v>2700000</v>
      </c>
      <c r="AE151" s="85">
        <f t="shared" si="25"/>
        <v>750</v>
      </c>
      <c r="AF151" s="85">
        <f t="shared" si="26"/>
        <v>2025000</v>
      </c>
    </row>
    <row r="152" spans="1:32" ht="81" customHeight="1">
      <c r="A152" s="77">
        <v>149</v>
      </c>
      <c r="B152" s="78" t="s">
        <v>353</v>
      </c>
      <c r="C152" s="79" t="s">
        <v>354</v>
      </c>
      <c r="D152" s="111" t="s">
        <v>355</v>
      </c>
      <c r="E152" s="79" t="s">
        <v>11</v>
      </c>
      <c r="F152" s="82">
        <v>1000</v>
      </c>
      <c r="G152" s="83">
        <v>1166</v>
      </c>
      <c r="H152" s="84">
        <f t="shared" si="18"/>
        <v>1166000</v>
      </c>
      <c r="I152" s="85">
        <v>1000</v>
      </c>
      <c r="J152" s="85"/>
      <c r="K152" s="85"/>
      <c r="L152" s="85"/>
      <c r="M152" s="85"/>
      <c r="N152" s="85"/>
      <c r="O152" s="85"/>
      <c r="P152" s="85"/>
      <c r="Q152" s="85"/>
      <c r="R152" s="85"/>
      <c r="S152" s="85">
        <f>VLOOKUP(B152,'[1]c Nhiều gửi'!$B$4:$S$157,18,0)</f>
        <v>0</v>
      </c>
      <c r="T152" s="86">
        <f t="shared" si="19"/>
        <v>1000</v>
      </c>
      <c r="U152" s="87">
        <f t="shared" si="20"/>
        <v>1166000</v>
      </c>
      <c r="V152" s="88">
        <f t="shared" si="21"/>
        <v>0</v>
      </c>
      <c r="W152" s="85">
        <f t="shared" si="22"/>
        <v>0</v>
      </c>
      <c r="X152" s="89">
        <f>VLOOKUP(B152,'[1]c Nhiều gửi'!$B$4:$Y$157,24,0)</f>
        <v>0</v>
      </c>
      <c r="Y152" s="88"/>
      <c r="Z152" s="90">
        <f>VLOOKUP($B152,'[1]SL in 2024 c Nhiều gửi'!$B$11:$G$190,6,0)</f>
        <v>1400</v>
      </c>
      <c r="AA152" s="85">
        <f>VLOOKUP(B152,[1]Sheet4!$B$7:$E$186,4,0)</f>
        <v>3000</v>
      </c>
      <c r="AB152" s="87">
        <f t="shared" si="24"/>
        <v>4200000</v>
      </c>
      <c r="AC152" s="85">
        <f>VLOOKUP($B152,'[1]SL in 2024 c Nhiều gửi'!$B$11:$H$190,5,0)</f>
        <v>3000</v>
      </c>
      <c r="AD152" s="87">
        <f t="shared" si="23"/>
        <v>4200000</v>
      </c>
      <c r="AE152" s="85">
        <f t="shared" si="25"/>
        <v>2250</v>
      </c>
      <c r="AF152" s="85">
        <f t="shared" si="26"/>
        <v>3150000</v>
      </c>
    </row>
    <row r="153" spans="1:32" ht="55.5" customHeight="1">
      <c r="A153" s="77">
        <v>150</v>
      </c>
      <c r="B153" s="78" t="s">
        <v>356</v>
      </c>
      <c r="C153" s="79" t="s">
        <v>268</v>
      </c>
      <c r="D153" s="111" t="s">
        <v>357</v>
      </c>
      <c r="E153" s="79" t="s">
        <v>324</v>
      </c>
      <c r="F153" s="82">
        <v>10</v>
      </c>
      <c r="G153" s="83">
        <v>114000</v>
      </c>
      <c r="H153" s="84">
        <f t="shared" si="18"/>
        <v>1140000</v>
      </c>
      <c r="I153" s="85"/>
      <c r="J153" s="85"/>
      <c r="K153" s="85"/>
      <c r="L153" s="85"/>
      <c r="M153" s="85"/>
      <c r="N153" s="85"/>
      <c r="O153" s="85"/>
      <c r="P153" s="85"/>
      <c r="Q153" s="85"/>
      <c r="R153" s="85"/>
      <c r="S153" s="85">
        <f>VLOOKUP(B153,'[1]c Nhiều gửi'!$B$4:$S$157,18,0)</f>
        <v>0</v>
      </c>
      <c r="T153" s="86">
        <f t="shared" si="19"/>
        <v>0</v>
      </c>
      <c r="U153" s="87">
        <f t="shared" si="20"/>
        <v>0</v>
      </c>
      <c r="V153" s="88">
        <f t="shared" si="21"/>
        <v>10</v>
      </c>
      <c r="W153" s="85">
        <f t="shared" si="22"/>
        <v>1140000</v>
      </c>
      <c r="X153" s="89">
        <f>VLOOKUP(B153,'[1]c Nhiều gửi'!$B$4:$Y$157,24,0)</f>
        <v>0</v>
      </c>
      <c r="Y153" s="88"/>
      <c r="Z153" s="90">
        <f>VLOOKUP($B153,'[1]SL in 2024 c Nhiều gửi'!$B$11:$G$190,6,0)</f>
        <v>134520</v>
      </c>
      <c r="AA153" s="85">
        <f>VLOOKUP(B153,[1]Sheet4!$B$7:$E$186,4,0)</f>
        <v>10</v>
      </c>
      <c r="AB153" s="87">
        <f t="shared" si="24"/>
        <v>1345200</v>
      </c>
      <c r="AC153" s="85">
        <f>VLOOKUP($B153,'[1]SL in 2024 c Nhiều gửi'!$B$11:$H$190,5,0)</f>
        <v>10</v>
      </c>
      <c r="AD153" s="87">
        <f t="shared" si="23"/>
        <v>1345200</v>
      </c>
      <c r="AE153" s="85">
        <f t="shared" si="25"/>
        <v>7.5</v>
      </c>
      <c r="AF153" s="85">
        <f t="shared" si="26"/>
        <v>1008900</v>
      </c>
    </row>
    <row r="154" spans="1:32" ht="57.75" customHeight="1">
      <c r="A154" s="77">
        <v>151</v>
      </c>
      <c r="B154" s="78" t="s">
        <v>358</v>
      </c>
      <c r="C154" s="79" t="s">
        <v>51</v>
      </c>
      <c r="D154" s="111" t="s">
        <v>357</v>
      </c>
      <c r="E154" s="79" t="s">
        <v>324</v>
      </c>
      <c r="F154" s="82">
        <v>10</v>
      </c>
      <c r="G154" s="83">
        <v>60000</v>
      </c>
      <c r="H154" s="84">
        <f t="shared" si="18"/>
        <v>600000</v>
      </c>
      <c r="I154" s="85"/>
      <c r="J154" s="85"/>
      <c r="K154" s="85"/>
      <c r="L154" s="85"/>
      <c r="M154" s="85"/>
      <c r="N154" s="85"/>
      <c r="O154" s="85"/>
      <c r="P154" s="85"/>
      <c r="Q154" s="85"/>
      <c r="R154" s="85"/>
      <c r="S154" s="85">
        <f>VLOOKUP(B154,'[1]c Nhiều gửi'!$B$4:$S$157,18,0)</f>
        <v>0</v>
      </c>
      <c r="T154" s="86">
        <f t="shared" si="19"/>
        <v>0</v>
      </c>
      <c r="U154" s="87">
        <f t="shared" si="20"/>
        <v>0</v>
      </c>
      <c r="V154" s="88">
        <f t="shared" si="21"/>
        <v>10</v>
      </c>
      <c r="W154" s="85">
        <f t="shared" si="22"/>
        <v>600000</v>
      </c>
      <c r="X154" s="89">
        <f>VLOOKUP(B154,'[1]c Nhiều gửi'!$B$4:$Y$157,24,0)</f>
        <v>0</v>
      </c>
      <c r="Y154" s="88"/>
      <c r="Z154" s="90">
        <f>VLOOKUP($B154,'[1]SL in 2024 c Nhiều gửi'!$B$11:$G$190,6,0)</f>
        <v>70800</v>
      </c>
      <c r="AA154" s="85">
        <f>VLOOKUP(B154,[1]Sheet4!$B$7:$E$186,4,0)</f>
        <v>10</v>
      </c>
      <c r="AB154" s="87">
        <f t="shared" si="24"/>
        <v>708000</v>
      </c>
      <c r="AC154" s="85">
        <f>VLOOKUP($B154,'[1]SL in 2024 c Nhiều gửi'!$B$11:$H$190,5,0)</f>
        <v>10</v>
      </c>
      <c r="AD154" s="87">
        <f t="shared" si="23"/>
        <v>708000</v>
      </c>
      <c r="AE154" s="85">
        <f t="shared" si="25"/>
        <v>7.5</v>
      </c>
      <c r="AF154" s="85">
        <f t="shared" si="26"/>
        <v>531000</v>
      </c>
    </row>
    <row r="155" spans="1:32" ht="75" customHeight="1">
      <c r="A155" s="77">
        <v>152</v>
      </c>
      <c r="B155" s="78" t="s">
        <v>359</v>
      </c>
      <c r="C155" s="79" t="s">
        <v>51</v>
      </c>
      <c r="D155" s="111" t="s">
        <v>360</v>
      </c>
      <c r="E155" s="79" t="s">
        <v>361</v>
      </c>
      <c r="F155" s="82">
        <v>1200</v>
      </c>
      <c r="G155" s="83">
        <v>5550</v>
      </c>
      <c r="H155" s="84">
        <f t="shared" si="18"/>
        <v>6660000</v>
      </c>
      <c r="I155" s="85"/>
      <c r="J155" s="85"/>
      <c r="K155" s="85"/>
      <c r="L155" s="85"/>
      <c r="M155" s="85"/>
      <c r="N155" s="85"/>
      <c r="O155" s="85"/>
      <c r="P155" s="85"/>
      <c r="Q155" s="85"/>
      <c r="R155" s="85"/>
      <c r="S155" s="85">
        <f>VLOOKUP(B155,'[1]c Nhiều gửi'!$B$4:$S$157,18,0)</f>
        <v>0</v>
      </c>
      <c r="T155" s="86">
        <f t="shared" si="19"/>
        <v>0</v>
      </c>
      <c r="U155" s="87">
        <f t="shared" si="20"/>
        <v>0</v>
      </c>
      <c r="V155" s="88">
        <f t="shared" si="21"/>
        <v>1200</v>
      </c>
      <c r="W155" s="85">
        <f t="shared" si="22"/>
        <v>6660000</v>
      </c>
      <c r="X155" s="89">
        <f>VLOOKUP(B155,'[1]c Nhiều gửi'!$B$4:$Y$157,24,0)</f>
        <v>0</v>
      </c>
      <c r="Y155" s="88">
        <v>5</v>
      </c>
      <c r="Z155" s="90"/>
      <c r="AA155" s="85"/>
      <c r="AB155" s="87">
        <f t="shared" si="24"/>
        <v>0</v>
      </c>
      <c r="AC155" s="85"/>
      <c r="AD155" s="87">
        <f t="shared" si="23"/>
        <v>0</v>
      </c>
      <c r="AE155" s="85">
        <f t="shared" si="25"/>
        <v>0</v>
      </c>
      <c r="AF155" s="85">
        <f t="shared" si="26"/>
        <v>0</v>
      </c>
    </row>
    <row r="156" spans="1:32" ht="57.75" customHeight="1">
      <c r="A156" s="77">
        <v>153</v>
      </c>
      <c r="B156" s="78" t="s">
        <v>362</v>
      </c>
      <c r="C156" s="79" t="s">
        <v>51</v>
      </c>
      <c r="D156" s="80" t="s">
        <v>357</v>
      </c>
      <c r="E156" s="79" t="s">
        <v>324</v>
      </c>
      <c r="F156" s="82">
        <v>10</v>
      </c>
      <c r="G156" s="83">
        <v>60000</v>
      </c>
      <c r="H156" s="84">
        <f t="shared" si="18"/>
        <v>600000</v>
      </c>
      <c r="I156" s="85"/>
      <c r="J156" s="85"/>
      <c r="K156" s="85"/>
      <c r="L156" s="85"/>
      <c r="M156" s="85"/>
      <c r="N156" s="85"/>
      <c r="O156" s="85"/>
      <c r="P156" s="85"/>
      <c r="Q156" s="85"/>
      <c r="R156" s="85"/>
      <c r="S156" s="85">
        <f>VLOOKUP(B156,'[1]c Nhiều gửi'!$B$4:$S$157,18,0)</f>
        <v>0</v>
      </c>
      <c r="T156" s="86">
        <f t="shared" si="19"/>
        <v>0</v>
      </c>
      <c r="U156" s="87">
        <f t="shared" si="20"/>
        <v>0</v>
      </c>
      <c r="V156" s="88">
        <f t="shared" si="21"/>
        <v>10</v>
      </c>
      <c r="W156" s="85">
        <f t="shared" si="22"/>
        <v>600000</v>
      </c>
      <c r="X156" s="89">
        <f>VLOOKUP(B156,'[1]c Nhiều gửi'!$B$4:$Y$157,24,0)</f>
        <v>0</v>
      </c>
      <c r="Y156" s="88"/>
      <c r="Z156" s="90"/>
      <c r="AA156" s="85"/>
      <c r="AB156" s="87">
        <f t="shared" si="24"/>
        <v>0</v>
      </c>
      <c r="AC156" s="85"/>
      <c r="AD156" s="87">
        <f t="shared" si="23"/>
        <v>0</v>
      </c>
      <c r="AE156" s="85">
        <f t="shared" si="25"/>
        <v>0</v>
      </c>
      <c r="AF156" s="85">
        <f t="shared" si="26"/>
        <v>0</v>
      </c>
    </row>
    <row r="157" spans="1:32" ht="27.75" customHeight="1">
      <c r="A157" s="77">
        <v>154</v>
      </c>
      <c r="B157" s="78" t="s">
        <v>98</v>
      </c>
      <c r="C157" s="79" t="s">
        <v>268</v>
      </c>
      <c r="D157" s="114" t="s">
        <v>363</v>
      </c>
      <c r="E157" s="81" t="s">
        <v>1</v>
      </c>
      <c r="F157" s="82">
        <v>300</v>
      </c>
      <c r="G157" s="83">
        <v>1100</v>
      </c>
      <c r="H157" s="84">
        <f t="shared" si="18"/>
        <v>330000</v>
      </c>
      <c r="I157" s="85"/>
      <c r="J157" s="85">
        <v>300</v>
      </c>
      <c r="K157" s="85"/>
      <c r="L157" s="85"/>
      <c r="M157" s="85"/>
      <c r="N157" s="85"/>
      <c r="O157" s="85"/>
      <c r="P157" s="85"/>
      <c r="Q157" s="85"/>
      <c r="R157" s="85"/>
      <c r="S157" s="85">
        <f>VLOOKUP(B157,'[1]c Nhiều gửi'!$B$4:$S$157,18,0)</f>
        <v>0</v>
      </c>
      <c r="T157" s="86">
        <f t="shared" si="19"/>
        <v>300</v>
      </c>
      <c r="U157" s="87">
        <f t="shared" si="20"/>
        <v>330000</v>
      </c>
      <c r="V157" s="88">
        <f t="shared" si="21"/>
        <v>0</v>
      </c>
      <c r="W157" s="85">
        <f t="shared" si="22"/>
        <v>0</v>
      </c>
      <c r="X157" s="89">
        <f>VLOOKUP(B157,'[1]c Nhiều gửi'!$B$4:$Y$157,24,0)</f>
        <v>0</v>
      </c>
      <c r="Y157" s="88"/>
      <c r="Z157" s="90">
        <f>VLOOKUP($B157,'[1]SL in 2024 c Nhiều gửi'!$B$11:$G$190,6,0)</f>
        <v>1300</v>
      </c>
      <c r="AA157" s="85">
        <f>VLOOKUP(B157,[1]Sheet4!$B$7:$E$186,4,0)</f>
        <v>300</v>
      </c>
      <c r="AB157" s="87">
        <f t="shared" si="24"/>
        <v>390000</v>
      </c>
      <c r="AC157" s="85">
        <f>VLOOKUP($B157,'[1]SL in 2024 c Nhiều gửi'!$B$11:$H$190,5,0)</f>
        <v>300</v>
      </c>
      <c r="AD157" s="87">
        <f t="shared" si="23"/>
        <v>390000</v>
      </c>
      <c r="AE157" s="85">
        <f t="shared" si="25"/>
        <v>225</v>
      </c>
      <c r="AF157" s="85">
        <f t="shared" si="26"/>
        <v>292500</v>
      </c>
    </row>
    <row r="158" spans="1:32" ht="27.75" customHeight="1">
      <c r="A158" s="77">
        <v>155</v>
      </c>
      <c r="B158" s="115" t="s">
        <v>179</v>
      </c>
      <c r="C158" s="116" t="s">
        <v>118</v>
      </c>
      <c r="D158" s="99" t="str">
        <f>VLOOKUP(B158,'[1]SL in 2024 c Nhiều gửi'!$B$11:$E$190,4,0)</f>
        <v>Vĩnh phú 60gsm, 90 In 01 màu (đen), 01 mặt</v>
      </c>
      <c r="E158" s="116" t="s">
        <v>1</v>
      </c>
      <c r="F158" s="83"/>
      <c r="G158" s="83"/>
      <c r="H158" s="84"/>
      <c r="I158" s="85"/>
      <c r="J158" s="85"/>
      <c r="K158" s="85"/>
      <c r="L158" s="85"/>
      <c r="M158" s="85"/>
      <c r="N158" s="85"/>
      <c r="O158" s="85"/>
      <c r="P158" s="85"/>
      <c r="Q158" s="85"/>
      <c r="R158" s="85"/>
      <c r="S158" s="85"/>
      <c r="T158" s="86"/>
      <c r="U158" s="87"/>
      <c r="V158" s="88"/>
      <c r="W158" s="85"/>
      <c r="X158" s="88"/>
      <c r="Y158" s="88"/>
      <c r="Z158" s="90">
        <f>VLOOKUP($B158,'[1]SL in 2024 c Nhiều gửi'!$B$11:$G$190,6,0)</f>
        <v>1300</v>
      </c>
      <c r="AA158" s="85">
        <f>VLOOKUP(B158,[1]Sheet4!$B$7:$E$186,4,0)</f>
        <v>100</v>
      </c>
      <c r="AB158" s="87">
        <f t="shared" si="24"/>
        <v>130000</v>
      </c>
      <c r="AC158" s="85">
        <f>VLOOKUP($B158,'[1]SL in 2024 c Nhiều gửi'!$B$11:$H$190,5,0)</f>
        <v>100</v>
      </c>
      <c r="AD158" s="87">
        <f t="shared" si="23"/>
        <v>130000</v>
      </c>
      <c r="AE158" s="85">
        <f t="shared" si="25"/>
        <v>75</v>
      </c>
      <c r="AF158" s="85">
        <f t="shared" si="26"/>
        <v>97500</v>
      </c>
    </row>
    <row r="159" spans="1:32" ht="42" customHeight="1">
      <c r="A159" s="77">
        <v>156</v>
      </c>
      <c r="B159" s="115" t="s">
        <v>210</v>
      </c>
      <c r="C159" s="116" t="s">
        <v>118</v>
      </c>
      <c r="D159" s="99" t="str">
        <f>VLOOKUP(B159,'[1]SL in 2024 c Nhiều gửi'!$B$11:$E$190,4,0)</f>
        <v>Vĩnh phú 60gsm, 90 In 01 màu (đen), 01 mặt</v>
      </c>
      <c r="E159" s="116" t="s">
        <v>1</v>
      </c>
      <c r="F159" s="83"/>
      <c r="G159" s="83"/>
      <c r="H159" s="84"/>
      <c r="I159" s="85"/>
      <c r="J159" s="85"/>
      <c r="K159" s="85"/>
      <c r="L159" s="85"/>
      <c r="M159" s="85"/>
      <c r="N159" s="85"/>
      <c r="O159" s="85"/>
      <c r="P159" s="85"/>
      <c r="Q159" s="85"/>
      <c r="R159" s="85"/>
      <c r="S159" s="85"/>
      <c r="T159" s="86"/>
      <c r="U159" s="87"/>
      <c r="V159" s="88"/>
      <c r="W159" s="85"/>
      <c r="X159" s="88"/>
      <c r="Y159" s="88"/>
      <c r="Z159" s="90">
        <f>VLOOKUP($B159,'[1]SL in 2024 c Nhiều gửi'!$B$11:$G$190,6,0)</f>
        <v>1300</v>
      </c>
      <c r="AA159" s="85">
        <f>VLOOKUP(B159,[1]Sheet4!$B$7:$E$186,4,0)</f>
        <v>600</v>
      </c>
      <c r="AB159" s="87">
        <f t="shared" si="24"/>
        <v>780000</v>
      </c>
      <c r="AC159" s="85">
        <f>VLOOKUP($B159,'[1]SL in 2024 c Nhiều gửi'!$B$11:$H$190,5,0)</f>
        <v>600</v>
      </c>
      <c r="AD159" s="87">
        <f t="shared" si="23"/>
        <v>780000</v>
      </c>
      <c r="AE159" s="85">
        <f t="shared" si="25"/>
        <v>450</v>
      </c>
      <c r="AF159" s="85">
        <f t="shared" si="26"/>
        <v>585000</v>
      </c>
    </row>
    <row r="160" spans="1:32" ht="60" customHeight="1">
      <c r="A160" s="77">
        <v>157</v>
      </c>
      <c r="B160" s="117" t="s">
        <v>212</v>
      </c>
      <c r="C160" s="116" t="s">
        <v>118</v>
      </c>
      <c r="D160" s="99" t="str">
        <f>VLOOKUP(B160,'[1]SL in 2024 c Nhiều gửi'!$B$11:$E$190,4,0)</f>
        <v>Vĩnh phú 60gsm, 90 In 01 màu (đen), 01 mặt</v>
      </c>
      <c r="E160" s="116" t="s">
        <v>1</v>
      </c>
      <c r="F160" s="83"/>
      <c r="G160" s="83"/>
      <c r="H160" s="84"/>
      <c r="I160" s="85"/>
      <c r="J160" s="85"/>
      <c r="K160" s="85"/>
      <c r="L160" s="85"/>
      <c r="M160" s="85"/>
      <c r="N160" s="85"/>
      <c r="O160" s="85"/>
      <c r="P160" s="85"/>
      <c r="Q160" s="85"/>
      <c r="R160" s="85"/>
      <c r="S160" s="85"/>
      <c r="T160" s="86"/>
      <c r="U160" s="87"/>
      <c r="V160" s="88"/>
      <c r="W160" s="85"/>
      <c r="X160" s="88"/>
      <c r="Y160" s="88"/>
      <c r="Z160" s="90">
        <v>1300</v>
      </c>
      <c r="AA160" s="85">
        <f>VLOOKUP(B160,[1]Sheet4!$B$7:$E$186,4,0)</f>
        <v>200</v>
      </c>
      <c r="AB160" s="87">
        <f t="shared" si="24"/>
        <v>260000</v>
      </c>
      <c r="AC160" s="85">
        <f>VLOOKUP($B160,'[1]SL in 2024 c Nhiều gửi'!$B$11:$H$190,5,0)</f>
        <v>200</v>
      </c>
      <c r="AD160" s="87">
        <f t="shared" si="23"/>
        <v>260000</v>
      </c>
      <c r="AE160" s="85">
        <f t="shared" si="25"/>
        <v>150</v>
      </c>
      <c r="AF160" s="85">
        <f t="shared" si="26"/>
        <v>195000</v>
      </c>
    </row>
    <row r="161" spans="1:32" ht="60" customHeight="1">
      <c r="A161" s="77">
        <v>158</v>
      </c>
      <c r="B161" s="118" t="s">
        <v>3</v>
      </c>
      <c r="C161" s="116" t="s">
        <v>52</v>
      </c>
      <c r="D161" s="99" t="str">
        <f>VLOOKUP(B161,'[1]SL in 2024 c Nhiều gửi'!$B$11:$E$190,4,0)</f>
        <v>Vĩnh phú 60gsm, 90 In 01 màu (đen), 02 mặt</v>
      </c>
      <c r="E161" s="116" t="s">
        <v>1</v>
      </c>
      <c r="F161" s="83"/>
      <c r="G161" s="83"/>
      <c r="H161" s="84"/>
      <c r="I161" s="85"/>
      <c r="J161" s="85"/>
      <c r="K161" s="85"/>
      <c r="L161" s="85"/>
      <c r="M161" s="85"/>
      <c r="N161" s="85"/>
      <c r="O161" s="85"/>
      <c r="P161" s="85"/>
      <c r="Q161" s="85"/>
      <c r="R161" s="85"/>
      <c r="S161" s="85"/>
      <c r="T161" s="86"/>
      <c r="U161" s="87"/>
      <c r="V161" s="88"/>
      <c r="W161" s="85"/>
      <c r="X161" s="88"/>
      <c r="Y161" s="88"/>
      <c r="Z161" s="90">
        <f>VLOOKUP($B161,'[1]SL in 2024 c Nhiều gửi'!$B$11:$G$190,6,0)</f>
        <v>1770</v>
      </c>
      <c r="AA161" s="85">
        <f>VLOOKUP(B161,[1]Sheet4!$B$7:$E$186,4,0)</f>
        <v>100</v>
      </c>
      <c r="AB161" s="87">
        <f t="shared" si="24"/>
        <v>177000</v>
      </c>
      <c r="AC161" s="85">
        <f>VLOOKUP($B161,'[1]SL in 2024 c Nhiều gửi'!$B$11:$H$190,5,0)</f>
        <v>100</v>
      </c>
      <c r="AD161" s="87">
        <f t="shared" si="23"/>
        <v>177000</v>
      </c>
      <c r="AE161" s="85">
        <f t="shared" si="25"/>
        <v>75</v>
      </c>
      <c r="AF161" s="85">
        <f t="shared" si="26"/>
        <v>132750</v>
      </c>
    </row>
    <row r="162" spans="1:32" ht="60" customHeight="1">
      <c r="A162" s="77">
        <v>159</v>
      </c>
      <c r="B162" s="119" t="s">
        <v>203</v>
      </c>
      <c r="C162" s="116" t="s">
        <v>118</v>
      </c>
      <c r="D162" s="99" t="str">
        <f>VLOOKUP(B162,'[1]SL in 2024 c Nhiều gửi'!$B$11:$E$190,4,0)</f>
        <v xml:space="preserve">Giấy Couche định lượng 120gsm. In 04 màu (theo yêu cầu của Bệnh viện), 2 mặt, bóng, sáng </v>
      </c>
      <c r="E162" s="120" t="s">
        <v>1</v>
      </c>
      <c r="F162" s="83"/>
      <c r="G162" s="83"/>
      <c r="H162" s="84"/>
      <c r="I162" s="85"/>
      <c r="J162" s="85"/>
      <c r="K162" s="85"/>
      <c r="L162" s="85"/>
      <c r="M162" s="85"/>
      <c r="N162" s="85"/>
      <c r="O162" s="85"/>
      <c r="P162" s="85"/>
      <c r="Q162" s="85"/>
      <c r="R162" s="85"/>
      <c r="S162" s="85"/>
      <c r="T162" s="86"/>
      <c r="U162" s="87"/>
      <c r="V162" s="88"/>
      <c r="W162" s="85"/>
      <c r="X162" s="88"/>
      <c r="Y162" s="88"/>
      <c r="Z162" s="90">
        <f>VLOOKUP($B162,'[1]SL in 2024 c Nhiều gửi'!$B$11:$G$190,6,0)</f>
        <v>1820</v>
      </c>
      <c r="AA162" s="85">
        <f>VLOOKUP(B162,[1]Sheet4!$B$7:$E$186,4,0)</f>
        <v>1200</v>
      </c>
      <c r="AB162" s="87">
        <f t="shared" si="24"/>
        <v>2184000</v>
      </c>
      <c r="AC162" s="85">
        <f>VLOOKUP($B162,'[1]SL in 2024 c Nhiều gửi'!$B$11:$H$190,5,0)</f>
        <v>1200</v>
      </c>
      <c r="AD162" s="87">
        <f t="shared" si="23"/>
        <v>2184000</v>
      </c>
      <c r="AE162" s="85">
        <f t="shared" si="25"/>
        <v>900</v>
      </c>
      <c r="AF162" s="85">
        <f t="shared" si="26"/>
        <v>1638000</v>
      </c>
    </row>
    <row r="163" spans="1:32" ht="60" customHeight="1">
      <c r="A163" s="77">
        <v>160</v>
      </c>
      <c r="B163" s="121" t="s">
        <v>46</v>
      </c>
      <c r="C163" s="116" t="s">
        <v>82</v>
      </c>
      <c r="D163" s="99" t="str">
        <f>VLOOKUP(B163,'[1]SL in 2024 c Nhiều gửi'!$B$11:$E$190,4,0)</f>
        <v>Vĩnh phú 60gsm, 90. Ruột in 01 màu (đen), 01 mặt, Bìa sử dụng giấy màu xanh, định lượng 105gsm. Dập răng cưa, đóng tập bên.</v>
      </c>
      <c r="E163" s="116" t="s">
        <v>12</v>
      </c>
      <c r="F163" s="83"/>
      <c r="G163" s="83"/>
      <c r="H163" s="84"/>
      <c r="I163" s="85"/>
      <c r="J163" s="85"/>
      <c r="K163" s="85"/>
      <c r="L163" s="85"/>
      <c r="M163" s="85"/>
      <c r="N163" s="85"/>
      <c r="O163" s="85"/>
      <c r="P163" s="85"/>
      <c r="Q163" s="85"/>
      <c r="R163" s="85"/>
      <c r="S163" s="85"/>
      <c r="T163" s="86"/>
      <c r="U163" s="87"/>
      <c r="V163" s="88"/>
      <c r="W163" s="85"/>
      <c r="X163" s="88"/>
      <c r="Y163" s="88"/>
      <c r="Z163" s="90">
        <f>VLOOKUP($B163,'[1]SL in 2024 c Nhiều gửi'!$B$11:$G$190,6,0)</f>
        <v>10620</v>
      </c>
      <c r="AA163" s="85">
        <f>VLOOKUP(B163,[1]Sheet4!$B$7:$E$186,4,0)</f>
        <v>500</v>
      </c>
      <c r="AB163" s="87">
        <f t="shared" si="24"/>
        <v>5310000</v>
      </c>
      <c r="AC163" s="85">
        <f>VLOOKUP($B163,'[1]SL in 2024 c Nhiều gửi'!$B$11:$H$190,5,0)</f>
        <v>500</v>
      </c>
      <c r="AD163" s="87">
        <f t="shared" si="23"/>
        <v>5310000</v>
      </c>
      <c r="AE163" s="85">
        <f t="shared" si="25"/>
        <v>375</v>
      </c>
      <c r="AF163" s="85">
        <f t="shared" si="26"/>
        <v>3982500</v>
      </c>
    </row>
    <row r="164" spans="1:32" ht="60" customHeight="1">
      <c r="A164" s="77">
        <v>161</v>
      </c>
      <c r="B164" s="121" t="s">
        <v>216</v>
      </c>
      <c r="C164" s="116" t="s">
        <v>118</v>
      </c>
      <c r="D164" s="99" t="str">
        <f>VLOOKUP(B164,'[1]SL in 2024 c Nhiều gửi'!$B$11:$E$190,4,0)</f>
        <v>Vĩnh phú 60gsm, 90 In 01 màu (đen), 01 mặt</v>
      </c>
      <c r="E164" s="116" t="s">
        <v>1</v>
      </c>
      <c r="F164" s="83"/>
      <c r="G164" s="83"/>
      <c r="H164" s="84"/>
      <c r="I164" s="85"/>
      <c r="J164" s="85"/>
      <c r="K164" s="85"/>
      <c r="L164" s="85"/>
      <c r="M164" s="85"/>
      <c r="N164" s="85"/>
      <c r="O164" s="85"/>
      <c r="P164" s="85"/>
      <c r="Q164" s="85"/>
      <c r="R164" s="85"/>
      <c r="S164" s="85"/>
      <c r="T164" s="86"/>
      <c r="U164" s="87"/>
      <c r="V164" s="88"/>
      <c r="W164" s="85"/>
      <c r="X164" s="88"/>
      <c r="Y164" s="88"/>
      <c r="Z164" s="90">
        <f>VLOOKUP($B164,'[1]SL in 2024 c Nhiều gửi'!$B$11:$G$190,6,0)</f>
        <v>1300</v>
      </c>
      <c r="AA164" s="85">
        <f>VLOOKUP(B164,[1]Sheet4!$B$7:$E$186,4,0)</f>
        <v>500</v>
      </c>
      <c r="AB164" s="87">
        <f t="shared" si="24"/>
        <v>650000</v>
      </c>
      <c r="AC164" s="85">
        <f>VLOOKUP($B164,'[1]SL in 2024 c Nhiều gửi'!$B$11:$H$190,5,0)</f>
        <v>500</v>
      </c>
      <c r="AD164" s="87">
        <f t="shared" si="23"/>
        <v>650000</v>
      </c>
      <c r="AE164" s="85">
        <f t="shared" si="25"/>
        <v>375</v>
      </c>
      <c r="AF164" s="85">
        <f t="shared" si="26"/>
        <v>487500</v>
      </c>
    </row>
    <row r="165" spans="1:32" ht="60" customHeight="1">
      <c r="A165" s="77">
        <v>162</v>
      </c>
      <c r="B165" s="121" t="s">
        <v>217</v>
      </c>
      <c r="C165" s="116" t="s">
        <v>118</v>
      </c>
      <c r="D165" s="99" t="str">
        <f>VLOOKUP(B165,'[1]SL in 2024 c Nhiều gửi'!$B$11:$E$190,4,0)</f>
        <v xml:space="preserve">Giấy Couche định lượng 120gsm. In 04 màu (theo yêu cầu của Bệnh viện), 2 mặt, bóng, sáng </v>
      </c>
      <c r="E165" s="116" t="s">
        <v>1</v>
      </c>
      <c r="F165" s="83"/>
      <c r="G165" s="83"/>
      <c r="H165" s="84"/>
      <c r="I165" s="85"/>
      <c r="J165" s="85"/>
      <c r="K165" s="85"/>
      <c r="L165" s="85"/>
      <c r="M165" s="85"/>
      <c r="N165" s="85"/>
      <c r="O165" s="85"/>
      <c r="P165" s="85"/>
      <c r="Q165" s="85"/>
      <c r="R165" s="85"/>
      <c r="S165" s="85"/>
      <c r="T165" s="86"/>
      <c r="U165" s="87"/>
      <c r="V165" s="88"/>
      <c r="W165" s="85"/>
      <c r="X165" s="88"/>
      <c r="Y165" s="88"/>
      <c r="Z165" s="90">
        <f>VLOOKUP($B165,'[1]SL in 2024 c Nhiều gửi'!$B$11:$G$190,6,0)</f>
        <v>1820</v>
      </c>
      <c r="AA165" s="85">
        <f>VLOOKUP(B165,[1]Sheet4!$B$7:$E$186,4,0)</f>
        <v>6000</v>
      </c>
      <c r="AB165" s="87">
        <f t="shared" si="24"/>
        <v>10920000</v>
      </c>
      <c r="AC165" s="85">
        <f>VLOOKUP($B165,'[1]SL in 2024 c Nhiều gửi'!$B$11:$H$190,5,0)</f>
        <v>6000</v>
      </c>
      <c r="AD165" s="87">
        <f t="shared" si="23"/>
        <v>10920000</v>
      </c>
      <c r="AE165" s="85">
        <f t="shared" si="25"/>
        <v>4500</v>
      </c>
      <c r="AF165" s="85">
        <f t="shared" si="26"/>
        <v>8190000</v>
      </c>
    </row>
    <row r="166" spans="1:32" ht="60" customHeight="1">
      <c r="A166" s="77">
        <v>163</v>
      </c>
      <c r="B166" s="121" t="s">
        <v>207</v>
      </c>
      <c r="C166" s="116" t="s">
        <v>118</v>
      </c>
      <c r="D166" s="99" t="str">
        <f>VLOOKUP(B166,'[1]SL in 2024 c Nhiều gửi'!$B$11:$E$190,4,0)</f>
        <v>Vĩnh phú 60gsm, 90 In 01 màu (đen), 02 mặt</v>
      </c>
      <c r="E166" s="120" t="s">
        <v>1</v>
      </c>
      <c r="F166" s="83"/>
      <c r="G166" s="83"/>
      <c r="H166" s="84"/>
      <c r="I166" s="85"/>
      <c r="J166" s="85"/>
      <c r="K166" s="85"/>
      <c r="L166" s="85"/>
      <c r="M166" s="85"/>
      <c r="N166" s="85"/>
      <c r="O166" s="85"/>
      <c r="P166" s="85"/>
      <c r="Q166" s="85"/>
      <c r="R166" s="85"/>
      <c r="S166" s="85"/>
      <c r="T166" s="86"/>
      <c r="U166" s="87"/>
      <c r="V166" s="88"/>
      <c r="W166" s="85"/>
      <c r="X166" s="88"/>
      <c r="Y166" s="88"/>
      <c r="Z166" s="90">
        <f>VLOOKUP($B166,'[1]SL in 2024 c Nhiều gửi'!$B$11:$G$190,6,0)</f>
        <v>1300</v>
      </c>
      <c r="AA166" s="85">
        <f>VLOOKUP(B166,[1]Sheet4!$B$7:$E$186,4,0)</f>
        <v>400</v>
      </c>
      <c r="AB166" s="87">
        <f t="shared" si="24"/>
        <v>520000</v>
      </c>
      <c r="AC166" s="85">
        <f>VLOOKUP($B166,'[1]SL in 2024 c Nhiều gửi'!$B$11:$H$190,5,0)</f>
        <v>400</v>
      </c>
      <c r="AD166" s="87">
        <f t="shared" si="23"/>
        <v>520000</v>
      </c>
      <c r="AE166" s="85">
        <f t="shared" si="25"/>
        <v>300</v>
      </c>
      <c r="AF166" s="85">
        <f t="shared" si="26"/>
        <v>390000</v>
      </c>
    </row>
    <row r="167" spans="1:32" ht="60" customHeight="1">
      <c r="A167" s="77">
        <v>164</v>
      </c>
      <c r="B167" s="121" t="s">
        <v>208</v>
      </c>
      <c r="C167" s="116" t="s">
        <v>118</v>
      </c>
      <c r="D167" s="99" t="str">
        <f>VLOOKUP(B167,'[1]SL in 2024 c Nhiều gửi'!$B$11:$E$190,4,0)</f>
        <v>Vĩnh phú 60gsm, 90 In 01 màu (đen), 02 mặt</v>
      </c>
      <c r="E167" s="120" t="s">
        <v>1</v>
      </c>
      <c r="F167" s="83"/>
      <c r="G167" s="83"/>
      <c r="H167" s="84"/>
      <c r="I167" s="85"/>
      <c r="J167" s="85"/>
      <c r="K167" s="85"/>
      <c r="L167" s="85"/>
      <c r="M167" s="85"/>
      <c r="N167" s="85"/>
      <c r="O167" s="85"/>
      <c r="P167" s="85"/>
      <c r="Q167" s="85"/>
      <c r="R167" s="85"/>
      <c r="S167" s="85"/>
      <c r="T167" s="86"/>
      <c r="U167" s="87"/>
      <c r="V167" s="88"/>
      <c r="W167" s="85"/>
      <c r="X167" s="88"/>
      <c r="Y167" s="88"/>
      <c r="Z167" s="90">
        <f>VLOOKUP($B167,'[1]SL in 2024 c Nhiều gửi'!$B$11:$G$190,6,0)</f>
        <v>1300</v>
      </c>
      <c r="AA167" s="85">
        <f>VLOOKUP(B167,[1]Sheet4!$B$7:$E$186,4,0)</f>
        <v>400</v>
      </c>
      <c r="AB167" s="87">
        <f t="shared" si="24"/>
        <v>520000</v>
      </c>
      <c r="AC167" s="85">
        <f>VLOOKUP($B167,'[1]SL in 2024 c Nhiều gửi'!$B$11:$H$190,5,0)</f>
        <v>400</v>
      </c>
      <c r="AD167" s="87">
        <f t="shared" si="23"/>
        <v>520000</v>
      </c>
      <c r="AE167" s="85">
        <f t="shared" si="25"/>
        <v>300</v>
      </c>
      <c r="AF167" s="85">
        <f t="shared" si="26"/>
        <v>390000</v>
      </c>
    </row>
    <row r="168" spans="1:32" ht="60" customHeight="1">
      <c r="A168" s="77">
        <v>165</v>
      </c>
      <c r="B168" s="119" t="s">
        <v>104</v>
      </c>
      <c r="C168" s="116" t="s">
        <v>118</v>
      </c>
      <c r="D168" s="99" t="str">
        <f>VLOOKUP(B168,'[1]SL in 2024 c Nhiều gửi'!$B$11:$E$190,4,0)</f>
        <v>Vĩnh phú 60gsm, 90 In 01 màu (đen), 02 mặt</v>
      </c>
      <c r="E168" s="120" t="s">
        <v>1</v>
      </c>
      <c r="F168" s="83"/>
      <c r="G168" s="83"/>
      <c r="H168" s="84"/>
      <c r="I168" s="85"/>
      <c r="J168" s="85"/>
      <c r="K168" s="85"/>
      <c r="L168" s="85"/>
      <c r="M168" s="85"/>
      <c r="N168" s="85"/>
      <c r="O168" s="85"/>
      <c r="P168" s="85"/>
      <c r="Q168" s="85"/>
      <c r="R168" s="85"/>
      <c r="S168" s="85"/>
      <c r="T168" s="86"/>
      <c r="U168" s="87"/>
      <c r="V168" s="88"/>
      <c r="W168" s="85"/>
      <c r="X168" s="88"/>
      <c r="Y168" s="88"/>
      <c r="Z168" s="90">
        <f>VLOOKUP($B168,'[1]SL in 2024 c Nhiều gửi'!$B$11:$G$190,6,0)</f>
        <v>1300</v>
      </c>
      <c r="AA168" s="85">
        <f>VLOOKUP(B168,[1]Sheet4!$B$7:$E$186,4,0)</f>
        <v>100</v>
      </c>
      <c r="AB168" s="87">
        <f t="shared" si="24"/>
        <v>130000</v>
      </c>
      <c r="AC168" s="85">
        <f>VLOOKUP($B168,'[1]SL in 2024 c Nhiều gửi'!$B$11:$H$190,5,0)</f>
        <v>100</v>
      </c>
      <c r="AD168" s="87">
        <f t="shared" si="23"/>
        <v>130000</v>
      </c>
      <c r="AE168" s="85">
        <f t="shared" si="25"/>
        <v>75</v>
      </c>
      <c r="AF168" s="85">
        <f t="shared" si="26"/>
        <v>97500</v>
      </c>
    </row>
    <row r="169" spans="1:32" ht="60" customHeight="1">
      <c r="A169" s="77">
        <v>166</v>
      </c>
      <c r="B169" s="119" t="s">
        <v>105</v>
      </c>
      <c r="C169" s="116" t="s">
        <v>118</v>
      </c>
      <c r="D169" s="99" t="str">
        <f>VLOOKUP(B169,'[1]SL in 2024 c Nhiều gửi'!$B$11:$E$190,4,0)</f>
        <v>Vĩnh phú 60gsm, 90 In 01 màu (đen), 02 mặt</v>
      </c>
      <c r="E169" s="120" t="s">
        <v>1</v>
      </c>
      <c r="F169" s="83"/>
      <c r="G169" s="83"/>
      <c r="H169" s="84"/>
      <c r="I169" s="85"/>
      <c r="J169" s="85"/>
      <c r="K169" s="85"/>
      <c r="L169" s="85"/>
      <c r="M169" s="85"/>
      <c r="N169" s="85"/>
      <c r="O169" s="85"/>
      <c r="P169" s="85"/>
      <c r="Q169" s="85"/>
      <c r="R169" s="85"/>
      <c r="S169" s="85"/>
      <c r="T169" s="86"/>
      <c r="U169" s="87"/>
      <c r="V169" s="88"/>
      <c r="W169" s="85"/>
      <c r="X169" s="88"/>
      <c r="Y169" s="88"/>
      <c r="Z169" s="90">
        <f>VLOOKUP($B169,'[1]SL in 2024 c Nhiều gửi'!$B$11:$G$190,6,0)</f>
        <v>1300</v>
      </c>
      <c r="AA169" s="85">
        <f>VLOOKUP(B169,[1]Sheet4!$B$7:$E$186,4,0)</f>
        <v>100</v>
      </c>
      <c r="AB169" s="87">
        <f t="shared" si="24"/>
        <v>130000</v>
      </c>
      <c r="AC169" s="85">
        <f>VLOOKUP($B169,'[1]SL in 2024 c Nhiều gửi'!$B$11:$H$190,5,0)</f>
        <v>100</v>
      </c>
      <c r="AD169" s="87">
        <f t="shared" si="23"/>
        <v>130000</v>
      </c>
      <c r="AE169" s="85">
        <f t="shared" si="25"/>
        <v>75</v>
      </c>
      <c r="AF169" s="85">
        <f t="shared" si="26"/>
        <v>97500</v>
      </c>
    </row>
    <row r="170" spans="1:32" ht="60" customHeight="1">
      <c r="A170" s="77">
        <v>167</v>
      </c>
      <c r="B170" s="119" t="s">
        <v>233</v>
      </c>
      <c r="C170" s="116" t="s">
        <v>51</v>
      </c>
      <c r="D170" s="99" t="str">
        <f>VLOOKUP(B170,'[1]SL in 2024 c Nhiều gửi'!$B$11:$E$190,4,0)</f>
        <v>Vĩnh phú 60gsm, 90 In 01 màu (đen), 01 mặt</v>
      </c>
      <c r="E170" s="120" t="s">
        <v>1</v>
      </c>
      <c r="F170" s="83"/>
      <c r="G170" s="83"/>
      <c r="H170" s="84"/>
      <c r="I170" s="85"/>
      <c r="J170" s="85"/>
      <c r="K170" s="85"/>
      <c r="L170" s="85"/>
      <c r="M170" s="85"/>
      <c r="N170" s="85"/>
      <c r="O170" s="85"/>
      <c r="P170" s="85"/>
      <c r="Q170" s="85"/>
      <c r="R170" s="85"/>
      <c r="S170" s="85"/>
      <c r="T170" s="86"/>
      <c r="U170" s="87"/>
      <c r="V170" s="88"/>
      <c r="W170" s="85"/>
      <c r="X170" s="88"/>
      <c r="Y170" s="88"/>
      <c r="Z170" s="90">
        <f>VLOOKUP($B170,'[1]SL in 2024 c Nhiều gửi'!$B$11:$G$190,6,0)</f>
        <v>90</v>
      </c>
      <c r="AA170" s="85">
        <f>VLOOKUP(B170,[1]Sheet4!$B$7:$E$186,4,0)</f>
        <v>55000</v>
      </c>
      <c r="AB170" s="87">
        <f t="shared" si="24"/>
        <v>4950000</v>
      </c>
      <c r="AC170" s="85">
        <f>VLOOKUP($B170,'[1]SL in 2024 c Nhiều gửi'!$B$11:$H$190,5,0)</f>
        <v>55000</v>
      </c>
      <c r="AD170" s="87">
        <f t="shared" si="23"/>
        <v>4950000</v>
      </c>
      <c r="AE170" s="85">
        <f t="shared" si="25"/>
        <v>41250</v>
      </c>
      <c r="AF170" s="85">
        <f t="shared" si="26"/>
        <v>3712500</v>
      </c>
    </row>
    <row r="171" spans="1:32" ht="60" customHeight="1">
      <c r="A171" s="77">
        <v>168</v>
      </c>
      <c r="B171" s="115" t="s">
        <v>131</v>
      </c>
      <c r="C171" s="116" t="s">
        <v>118</v>
      </c>
      <c r="D171" s="99" t="str">
        <f>VLOOKUP(B171,'[1]SL in 2024 c Nhiều gửi'!$B$11:$E$190,4,0)</f>
        <v>Vĩnh phú 60gsm, 90 In 01 màu (đen), 01 mặt</v>
      </c>
      <c r="E171" s="116" t="s">
        <v>1</v>
      </c>
      <c r="F171" s="83"/>
      <c r="G171" s="83"/>
      <c r="H171" s="84"/>
      <c r="I171" s="85"/>
      <c r="J171" s="85"/>
      <c r="K171" s="85"/>
      <c r="L171" s="85"/>
      <c r="M171" s="85"/>
      <c r="N171" s="85"/>
      <c r="O171" s="85"/>
      <c r="P171" s="85"/>
      <c r="Q171" s="85"/>
      <c r="R171" s="85"/>
      <c r="S171" s="85"/>
      <c r="T171" s="86"/>
      <c r="U171" s="87"/>
      <c r="V171" s="88"/>
      <c r="W171" s="85"/>
      <c r="X171" s="88"/>
      <c r="Y171" s="88"/>
      <c r="Z171" s="90">
        <f>VLOOKUP($B171,'[1]SL in 2024 c Nhiều gửi'!$B$11:$G$190,6,0)</f>
        <v>1300</v>
      </c>
      <c r="AA171" s="85">
        <f>VLOOKUP(B171,[1]Sheet4!$B$7:$E$186,4,0)</f>
        <v>200</v>
      </c>
      <c r="AB171" s="87">
        <f t="shared" si="24"/>
        <v>260000</v>
      </c>
      <c r="AC171" s="85">
        <f>VLOOKUP($B171,'[1]SL in 2024 c Nhiều gửi'!$B$11:$H$190,5,0)</f>
        <v>200</v>
      </c>
      <c r="AD171" s="87">
        <f t="shared" si="23"/>
        <v>260000</v>
      </c>
      <c r="AE171" s="85">
        <f t="shared" si="25"/>
        <v>150</v>
      </c>
      <c r="AF171" s="85">
        <f t="shared" si="26"/>
        <v>195000</v>
      </c>
    </row>
    <row r="172" spans="1:32" ht="60" customHeight="1">
      <c r="A172" s="77">
        <v>169</v>
      </c>
      <c r="B172" s="115" t="s">
        <v>173</v>
      </c>
      <c r="C172" s="116" t="s">
        <v>118</v>
      </c>
      <c r="D172" s="99" t="str">
        <f>VLOOKUP(B172,'[1]SL in 2024 c Nhiều gửi'!$B$11:$E$190,4,0)</f>
        <v>Vĩnh phú 60gsm, 90 In 01 màu (đen), 01 mặt</v>
      </c>
      <c r="E172" s="116" t="s">
        <v>1</v>
      </c>
      <c r="F172" s="83"/>
      <c r="G172" s="83"/>
      <c r="H172" s="84"/>
      <c r="I172" s="85"/>
      <c r="J172" s="85"/>
      <c r="K172" s="85"/>
      <c r="L172" s="85"/>
      <c r="M172" s="85"/>
      <c r="N172" s="85"/>
      <c r="O172" s="85"/>
      <c r="P172" s="85"/>
      <c r="Q172" s="85"/>
      <c r="R172" s="85"/>
      <c r="S172" s="85"/>
      <c r="T172" s="86"/>
      <c r="U172" s="87"/>
      <c r="V172" s="88"/>
      <c r="W172" s="85"/>
      <c r="X172" s="88"/>
      <c r="Y172" s="88"/>
      <c r="Z172" s="90">
        <f>VLOOKUP($B172,'[1]SL in 2024 c Nhiều gửi'!$B$11:$G$190,6,0)</f>
        <v>1300</v>
      </c>
      <c r="AA172" s="85">
        <f>VLOOKUP(B172,[1]Sheet4!$B$7:$E$186,4,0)</f>
        <v>200</v>
      </c>
      <c r="AB172" s="87">
        <f t="shared" si="24"/>
        <v>260000</v>
      </c>
      <c r="AC172" s="85">
        <f>VLOOKUP($B172,'[1]SL in 2024 c Nhiều gửi'!$B$11:$H$190,5,0)</f>
        <v>200</v>
      </c>
      <c r="AD172" s="87">
        <f t="shared" si="23"/>
        <v>260000</v>
      </c>
      <c r="AE172" s="85">
        <f t="shared" si="25"/>
        <v>150</v>
      </c>
      <c r="AF172" s="85">
        <f t="shared" si="26"/>
        <v>195000</v>
      </c>
    </row>
    <row r="173" spans="1:32" ht="60" customHeight="1">
      <c r="A173" s="77">
        <v>170</v>
      </c>
      <c r="B173" s="119" t="s">
        <v>106</v>
      </c>
      <c r="C173" s="116" t="s">
        <v>118</v>
      </c>
      <c r="D173" s="99" t="str">
        <f>VLOOKUP(B173,'[1]SL in 2024 c Nhiều gửi'!$B$11:$E$190,4,0)</f>
        <v>Vĩnh phú 60gsm, 90 In 01 màu (đen), 01 mặt</v>
      </c>
      <c r="E173" s="120" t="s">
        <v>1</v>
      </c>
      <c r="F173" s="83"/>
      <c r="G173" s="83"/>
      <c r="H173" s="84"/>
      <c r="I173" s="85"/>
      <c r="J173" s="85"/>
      <c r="K173" s="85"/>
      <c r="L173" s="85"/>
      <c r="M173" s="85"/>
      <c r="N173" s="85"/>
      <c r="O173" s="85"/>
      <c r="P173" s="85"/>
      <c r="Q173" s="85"/>
      <c r="R173" s="85"/>
      <c r="S173" s="85"/>
      <c r="T173" s="86"/>
      <c r="U173" s="87"/>
      <c r="V173" s="88"/>
      <c r="W173" s="85"/>
      <c r="X173" s="88"/>
      <c r="Y173" s="88"/>
      <c r="Z173" s="90">
        <f>VLOOKUP($B173,'[1]SL in 2024 c Nhiều gửi'!$B$11:$G$190,6,0)</f>
        <v>1300</v>
      </c>
      <c r="AA173" s="85">
        <f>VLOOKUP(B173,[1]Sheet4!$B$7:$E$186,4,0)</f>
        <v>100</v>
      </c>
      <c r="AB173" s="87">
        <f t="shared" si="24"/>
        <v>130000</v>
      </c>
      <c r="AC173" s="85">
        <f>VLOOKUP($B173,'[1]SL in 2024 c Nhiều gửi'!$B$11:$H$190,5,0)</f>
        <v>100</v>
      </c>
      <c r="AD173" s="87">
        <f t="shared" si="23"/>
        <v>130000</v>
      </c>
      <c r="AE173" s="85">
        <f t="shared" si="25"/>
        <v>75</v>
      </c>
      <c r="AF173" s="85">
        <f t="shared" si="26"/>
        <v>97500</v>
      </c>
    </row>
    <row r="174" spans="1:32" ht="60" customHeight="1">
      <c r="A174" s="77">
        <v>171</v>
      </c>
      <c r="B174" s="115" t="s">
        <v>20</v>
      </c>
      <c r="C174" s="116" t="s">
        <v>118</v>
      </c>
      <c r="D174" s="99" t="str">
        <f>VLOOKUP(B174,'[1]SL in 2024 c Nhiều gửi'!$B$11:$E$190,4,0)</f>
        <v>Vĩnh phú 60gsm, 90. Ruột in 01 màu (đen), 02 mặt, bìa sử dụng giấy màu xanh, định lượng 105gsm</v>
      </c>
      <c r="E174" s="116" t="s">
        <v>12</v>
      </c>
      <c r="F174" s="83"/>
      <c r="G174" s="83"/>
      <c r="H174" s="84"/>
      <c r="I174" s="85"/>
      <c r="J174" s="85"/>
      <c r="K174" s="85"/>
      <c r="L174" s="85"/>
      <c r="M174" s="85"/>
      <c r="N174" s="85"/>
      <c r="O174" s="85"/>
      <c r="P174" s="85"/>
      <c r="Q174" s="85"/>
      <c r="R174" s="85"/>
      <c r="S174" s="85"/>
      <c r="T174" s="86"/>
      <c r="U174" s="87"/>
      <c r="V174" s="88"/>
      <c r="W174" s="85"/>
      <c r="X174" s="88"/>
      <c r="Y174" s="88"/>
      <c r="Z174" s="90">
        <f>VLOOKUP($B174,'[1]SL in 2024 c Nhiều gửi'!$B$11:$G$190,6,0)</f>
        <v>59000</v>
      </c>
      <c r="AA174" s="85">
        <f>VLOOKUP(B174,[1]Sheet4!$B$7:$E$186,4,0)</f>
        <v>57</v>
      </c>
      <c r="AB174" s="87">
        <f t="shared" si="24"/>
        <v>3363000</v>
      </c>
      <c r="AC174" s="85">
        <f>VLOOKUP($B174,'[1]SL in 2024 c Nhiều gửi'!$B$11:$H$190,5,0)</f>
        <v>57</v>
      </c>
      <c r="AD174" s="87">
        <f t="shared" si="23"/>
        <v>3363000</v>
      </c>
      <c r="AE174" s="85">
        <f t="shared" si="25"/>
        <v>42.75</v>
      </c>
      <c r="AF174" s="85">
        <f t="shared" si="26"/>
        <v>2522250</v>
      </c>
    </row>
    <row r="175" spans="1:32" ht="60" customHeight="1">
      <c r="A175" s="77">
        <v>172</v>
      </c>
      <c r="B175" s="115" t="s">
        <v>21</v>
      </c>
      <c r="C175" s="116" t="s">
        <v>51</v>
      </c>
      <c r="D175" s="99" t="str">
        <f>VLOOKUP(B175,'[1]SL in 2024 c Nhiều gửi'!$B$11:$E$190,4,0)</f>
        <v>Vĩnh phú 60gsm, 90. Ruột in 01 màu (đen), 02 mặt, bìa sử dụng giấy màu xanh, định lượng 105gsm</v>
      </c>
      <c r="E175" s="116" t="s">
        <v>12</v>
      </c>
      <c r="F175" s="83"/>
      <c r="G175" s="83"/>
      <c r="H175" s="84"/>
      <c r="I175" s="85"/>
      <c r="J175" s="85"/>
      <c r="K175" s="85"/>
      <c r="L175" s="85"/>
      <c r="M175" s="85"/>
      <c r="N175" s="85"/>
      <c r="O175" s="85"/>
      <c r="P175" s="85"/>
      <c r="Q175" s="85"/>
      <c r="R175" s="85"/>
      <c r="S175" s="85"/>
      <c r="T175" s="86"/>
      <c r="U175" s="87"/>
      <c r="V175" s="88"/>
      <c r="W175" s="85"/>
      <c r="X175" s="88"/>
      <c r="Y175" s="88"/>
      <c r="Z175" s="90">
        <f>VLOOKUP($B175,'[1]SL in 2024 c Nhiều gửi'!$B$11:$G$190,6,0)</f>
        <v>24800</v>
      </c>
      <c r="AA175" s="85">
        <f>VLOOKUP(B175,[1]Sheet4!$B$7:$E$186,4,0)</f>
        <v>53</v>
      </c>
      <c r="AB175" s="87">
        <f t="shared" si="24"/>
        <v>1314400</v>
      </c>
      <c r="AC175" s="85">
        <f>VLOOKUP($B175,'[1]SL in 2024 c Nhiều gửi'!$B$11:$H$190,5,0)</f>
        <v>53</v>
      </c>
      <c r="AD175" s="87">
        <f t="shared" si="23"/>
        <v>1314400</v>
      </c>
      <c r="AE175" s="85">
        <f t="shared" si="25"/>
        <v>39.75</v>
      </c>
      <c r="AF175" s="85">
        <f t="shared" si="26"/>
        <v>985800</v>
      </c>
    </row>
    <row r="176" spans="1:32" ht="60" customHeight="1">
      <c r="A176" s="77">
        <v>173</v>
      </c>
      <c r="B176" s="115" t="s">
        <v>23</v>
      </c>
      <c r="C176" s="116" t="s">
        <v>118</v>
      </c>
      <c r="D176" s="99" t="str">
        <f>VLOOKUP(B176,'[1]SL in 2024 c Nhiều gửi'!$B$11:$E$190,4,0)</f>
        <v>Vĩnh phú 60gsm, 90. Ruột in 01 màu (đen),
 02 mặt, bìa sử dụng giấy màu xanh, định lượng 105gsm</v>
      </c>
      <c r="E176" s="116" t="s">
        <v>12</v>
      </c>
      <c r="F176" s="83"/>
      <c r="G176" s="83"/>
      <c r="H176" s="84"/>
      <c r="I176" s="85"/>
      <c r="J176" s="85"/>
      <c r="K176" s="85"/>
      <c r="L176" s="85"/>
      <c r="M176" s="85"/>
      <c r="N176" s="85"/>
      <c r="O176" s="85"/>
      <c r="P176" s="85"/>
      <c r="Q176" s="85"/>
      <c r="R176" s="85"/>
      <c r="S176" s="85"/>
      <c r="T176" s="86"/>
      <c r="U176" s="87"/>
      <c r="V176" s="88"/>
      <c r="W176" s="85"/>
      <c r="X176" s="88"/>
      <c r="Y176" s="88"/>
      <c r="Z176" s="90">
        <f>VLOOKUP($B176,'[1]SL in 2024 c Nhiều gửi'!$B$11:$G$190,6,0)</f>
        <v>134500</v>
      </c>
      <c r="AA176" s="85">
        <f>VLOOKUP(B176,[1]Sheet4!$B$7:$E$186,4,0)</f>
        <v>18</v>
      </c>
      <c r="AB176" s="87">
        <f t="shared" si="24"/>
        <v>2421000</v>
      </c>
      <c r="AC176" s="85">
        <f>VLOOKUP($B176,'[1]SL in 2024 c Nhiều gửi'!$B$11:$H$190,5,0)</f>
        <v>18</v>
      </c>
      <c r="AD176" s="87">
        <f t="shared" si="23"/>
        <v>2421000</v>
      </c>
      <c r="AE176" s="85">
        <f t="shared" si="25"/>
        <v>13.5</v>
      </c>
      <c r="AF176" s="85">
        <f t="shared" si="26"/>
        <v>1815750</v>
      </c>
    </row>
    <row r="177" spans="1:32" ht="60" customHeight="1">
      <c r="A177" s="77">
        <v>174</v>
      </c>
      <c r="B177" s="121" t="s">
        <v>214</v>
      </c>
      <c r="C177" s="116" t="s">
        <v>118</v>
      </c>
      <c r="D177" s="99" t="str">
        <f>VLOOKUP(B177,'[1]SL in 2024 c Nhiều gửi'!$B$11:$E$190,4,0)</f>
        <v>Vĩnh phú 60gsm, 90. Ruột in 01 màu (đen), 
02 mặt, bìa sử dụng giấy màu xanh, định lượng 105gsm</v>
      </c>
      <c r="E177" s="122" t="s">
        <v>12</v>
      </c>
      <c r="F177" s="83"/>
      <c r="G177" s="83"/>
      <c r="H177" s="84"/>
      <c r="I177" s="85"/>
      <c r="J177" s="85"/>
      <c r="K177" s="85"/>
      <c r="L177" s="85"/>
      <c r="M177" s="85"/>
      <c r="N177" s="85"/>
      <c r="O177" s="85"/>
      <c r="P177" s="85"/>
      <c r="Q177" s="85"/>
      <c r="R177" s="85"/>
      <c r="S177" s="85"/>
      <c r="T177" s="86"/>
      <c r="U177" s="87"/>
      <c r="V177" s="88"/>
      <c r="W177" s="85"/>
      <c r="X177" s="88"/>
      <c r="Y177" s="88"/>
      <c r="Z177" s="90">
        <f>VLOOKUP($B177,'[1]SL in 2024 c Nhiều gửi'!$B$11:$G$190,6,0)</f>
        <v>80200</v>
      </c>
      <c r="AA177" s="85">
        <f>VLOOKUP(B177,[1]Sheet4!$B$7:$E$186,4,0)</f>
        <v>40</v>
      </c>
      <c r="AB177" s="87">
        <f t="shared" si="24"/>
        <v>3208000</v>
      </c>
      <c r="AC177" s="85">
        <f>VLOOKUP($B177,'[1]SL in 2024 c Nhiều gửi'!$B$11:$H$190,5,0)</f>
        <v>40</v>
      </c>
      <c r="AD177" s="87">
        <f t="shared" si="23"/>
        <v>3208000</v>
      </c>
      <c r="AE177" s="85">
        <f t="shared" si="25"/>
        <v>30</v>
      </c>
      <c r="AF177" s="85">
        <f t="shared" si="26"/>
        <v>2406000</v>
      </c>
    </row>
    <row r="178" spans="1:32" ht="60" customHeight="1">
      <c r="A178" s="77">
        <v>175</v>
      </c>
      <c r="B178" s="121" t="s">
        <v>211</v>
      </c>
      <c r="C178" s="116" t="s">
        <v>118</v>
      </c>
      <c r="D178" s="99" t="str">
        <f>VLOOKUP(B178,'[1]SL in 2024 c Nhiều gửi'!$B$11:$E$190,4,0)</f>
        <v>Vĩnh phú 60gsm, 90. Ruột in 01 màu (đen), 
02 mặt, bìa sử dụng giấy màu xanh, định lượng 105gsm</v>
      </c>
      <c r="E178" s="120" t="s">
        <v>12</v>
      </c>
      <c r="F178" s="83"/>
      <c r="G178" s="83"/>
      <c r="H178" s="84"/>
      <c r="I178" s="85"/>
      <c r="J178" s="85"/>
      <c r="K178" s="85"/>
      <c r="L178" s="85"/>
      <c r="M178" s="85"/>
      <c r="N178" s="85"/>
      <c r="O178" s="85"/>
      <c r="P178" s="85"/>
      <c r="Q178" s="85"/>
      <c r="R178" s="85"/>
      <c r="S178" s="85"/>
      <c r="T178" s="86"/>
      <c r="U178" s="87"/>
      <c r="V178" s="88"/>
      <c r="W178" s="85"/>
      <c r="X178" s="88"/>
      <c r="Y178" s="88"/>
      <c r="Z178" s="90">
        <f>VLOOKUP($B178,'[1]SL in 2024 c Nhiều gửi'!$B$11:$G$190,6,0)</f>
        <v>134500</v>
      </c>
      <c r="AA178" s="85">
        <f>VLOOKUP(B178,[1]Sheet4!$B$7:$E$186,4,0)</f>
        <v>10</v>
      </c>
      <c r="AB178" s="87">
        <f t="shared" si="24"/>
        <v>1345000</v>
      </c>
      <c r="AC178" s="85">
        <f>VLOOKUP($B178,'[1]SL in 2024 c Nhiều gửi'!$B$11:$H$190,5,0)</f>
        <v>10</v>
      </c>
      <c r="AD178" s="87">
        <f t="shared" si="23"/>
        <v>1345000</v>
      </c>
      <c r="AE178" s="85">
        <f t="shared" si="25"/>
        <v>7.5</v>
      </c>
      <c r="AF178" s="85">
        <f t="shared" si="26"/>
        <v>1008750</v>
      </c>
    </row>
    <row r="179" spans="1:32" ht="60" customHeight="1">
      <c r="A179" s="77">
        <v>176</v>
      </c>
      <c r="B179" s="115" t="s">
        <v>44</v>
      </c>
      <c r="C179" s="116" t="s">
        <v>51</v>
      </c>
      <c r="D179" s="99" t="str">
        <f>VLOOKUP(B179,'[1]SL in 2024 c Nhiều gửi'!$B$11:$E$190,4,0)</f>
        <v>Vĩnh phú 60gsm, 90. Ruột in 01 màu (đen), 02 mặt, bìa sử dụng giấy màu xanh, định lượng 105gsm</v>
      </c>
      <c r="E179" s="116" t="s">
        <v>12</v>
      </c>
      <c r="F179" s="83"/>
      <c r="G179" s="83"/>
      <c r="H179" s="84"/>
      <c r="I179" s="85"/>
      <c r="J179" s="85"/>
      <c r="K179" s="85"/>
      <c r="L179" s="85"/>
      <c r="M179" s="85"/>
      <c r="N179" s="85"/>
      <c r="O179" s="85"/>
      <c r="P179" s="85"/>
      <c r="Q179" s="85"/>
      <c r="R179" s="85"/>
      <c r="S179" s="85"/>
      <c r="T179" s="86"/>
      <c r="U179" s="87"/>
      <c r="V179" s="88"/>
      <c r="W179" s="85"/>
      <c r="X179" s="88"/>
      <c r="Y179" s="88"/>
      <c r="Z179" s="90">
        <f>VLOOKUP($B179,'[1]SL in 2024 c Nhiều gửi'!$B$11:$G$190,6,0)</f>
        <v>70800</v>
      </c>
      <c r="AA179" s="85">
        <f>VLOOKUP(B179,[1]Sheet4!$B$7:$E$186,4,0)</f>
        <v>15</v>
      </c>
      <c r="AB179" s="87">
        <f t="shared" si="24"/>
        <v>1062000</v>
      </c>
      <c r="AC179" s="85">
        <f>VLOOKUP($B179,'[1]SL in 2024 c Nhiều gửi'!$B$11:$H$190,5,0)</f>
        <v>15</v>
      </c>
      <c r="AD179" s="87">
        <f t="shared" si="23"/>
        <v>1062000</v>
      </c>
      <c r="AE179" s="85">
        <f t="shared" si="25"/>
        <v>11.25</v>
      </c>
      <c r="AF179" s="85">
        <f t="shared" si="26"/>
        <v>796500</v>
      </c>
    </row>
    <row r="180" spans="1:32" ht="60" customHeight="1">
      <c r="A180" s="77">
        <v>177</v>
      </c>
      <c r="B180" s="115" t="s">
        <v>24</v>
      </c>
      <c r="C180" s="116" t="s">
        <v>118</v>
      </c>
      <c r="D180" s="99" t="str">
        <f>VLOOKUP(B180,'[1]SL in 2024 c Nhiều gửi'!$B$11:$E$190,4,0)</f>
        <v>Vĩnh phú 60gsm, 90. Ruột in 01 màu (đen), 02 mặt, bìa sử dụng giấy màu xanh, định lượng 105gsm</v>
      </c>
      <c r="E180" s="116" t="s">
        <v>12</v>
      </c>
      <c r="F180" s="83"/>
      <c r="G180" s="83"/>
      <c r="H180" s="84"/>
      <c r="I180" s="85"/>
      <c r="J180" s="85"/>
      <c r="K180" s="85"/>
      <c r="L180" s="85"/>
      <c r="M180" s="85"/>
      <c r="N180" s="85"/>
      <c r="O180" s="85"/>
      <c r="P180" s="85"/>
      <c r="Q180" s="85"/>
      <c r="R180" s="85"/>
      <c r="S180" s="85"/>
      <c r="T180" s="86"/>
      <c r="U180" s="87"/>
      <c r="V180" s="88"/>
      <c r="W180" s="85"/>
      <c r="X180" s="88"/>
      <c r="Y180" s="88"/>
      <c r="Z180" s="90">
        <f>VLOOKUP($B180,'[1]SL in 2024 c Nhiều gửi'!$B$11:$G$190,6,0)</f>
        <v>134500</v>
      </c>
      <c r="AA180" s="85">
        <f>VLOOKUP(B180,[1]Sheet4!$B$7:$E$186,4,0)</f>
        <v>22</v>
      </c>
      <c r="AB180" s="87">
        <f t="shared" si="24"/>
        <v>2959000</v>
      </c>
      <c r="AC180" s="85">
        <f>VLOOKUP($B180,'[1]SL in 2024 c Nhiều gửi'!$B$11:$H$190,5,0)</f>
        <v>22</v>
      </c>
      <c r="AD180" s="87">
        <f t="shared" si="23"/>
        <v>2959000</v>
      </c>
      <c r="AE180" s="85">
        <f t="shared" si="25"/>
        <v>16.5</v>
      </c>
      <c r="AF180" s="85">
        <f t="shared" si="26"/>
        <v>2219250</v>
      </c>
    </row>
    <row r="181" spans="1:32" ht="60" customHeight="1">
      <c r="A181" s="77">
        <v>178</v>
      </c>
      <c r="B181" s="115" t="s">
        <v>25</v>
      </c>
      <c r="C181" s="116" t="s">
        <v>118</v>
      </c>
      <c r="D181" s="99" t="str">
        <f>VLOOKUP(B181,'[1]SL in 2024 c Nhiều gửi'!$B$11:$E$190,4,0)</f>
        <v>Vĩnh phú 60gsm, 90. Ruột in 01 màu (đen), 02 mặt, bìa sử dụng giấy màu xanh, định lượng 105gsm</v>
      </c>
      <c r="E181" s="116" t="s">
        <v>12</v>
      </c>
      <c r="F181" s="83"/>
      <c r="G181" s="83"/>
      <c r="H181" s="84"/>
      <c r="I181" s="85"/>
      <c r="J181" s="85"/>
      <c r="K181" s="85"/>
      <c r="L181" s="85"/>
      <c r="M181" s="85"/>
      <c r="N181" s="85"/>
      <c r="O181" s="85"/>
      <c r="P181" s="85"/>
      <c r="Q181" s="85"/>
      <c r="R181" s="85"/>
      <c r="S181" s="85"/>
      <c r="T181" s="86"/>
      <c r="U181" s="87"/>
      <c r="V181" s="88"/>
      <c r="W181" s="85"/>
      <c r="X181" s="88"/>
      <c r="Y181" s="88"/>
      <c r="Z181" s="90">
        <f>VLOOKUP($B181,'[1]SL in 2024 c Nhiều gửi'!$B$11:$G$190,6,0)</f>
        <v>59000</v>
      </c>
      <c r="AA181" s="85">
        <f>VLOOKUP(B181,[1]Sheet4!$B$7:$E$186,4,0)</f>
        <v>58</v>
      </c>
      <c r="AB181" s="87">
        <f t="shared" si="24"/>
        <v>3422000</v>
      </c>
      <c r="AC181" s="85">
        <f>VLOOKUP($B181,'[1]SL in 2024 c Nhiều gửi'!$B$11:$H$190,5,0)</f>
        <v>58</v>
      </c>
      <c r="AD181" s="87">
        <f t="shared" si="23"/>
        <v>3422000</v>
      </c>
      <c r="AE181" s="85">
        <f t="shared" si="25"/>
        <v>43.5</v>
      </c>
      <c r="AF181" s="85">
        <f t="shared" si="26"/>
        <v>2566500</v>
      </c>
    </row>
    <row r="182" spans="1:32" ht="60" customHeight="1">
      <c r="A182" s="77">
        <v>179</v>
      </c>
      <c r="B182" s="121" t="s">
        <v>175</v>
      </c>
      <c r="C182" s="116" t="s">
        <v>51</v>
      </c>
      <c r="D182" s="99" t="str">
        <f>VLOOKUP(B182,'[1]SL in 2024 c Nhiều gửi'!$B$11:$E$190,4,0)</f>
        <v>Vĩnh phú 60gsm, 90. Ruột in 01 màu (đen), 
02 mặt, bìa sử dụng giấy màu xanh, định lượng 105gsm</v>
      </c>
      <c r="E182" s="116" t="s">
        <v>83</v>
      </c>
      <c r="F182" s="83"/>
      <c r="G182" s="83"/>
      <c r="H182" s="84"/>
      <c r="I182" s="85"/>
      <c r="J182" s="85"/>
      <c r="K182" s="85"/>
      <c r="L182" s="85"/>
      <c r="M182" s="85"/>
      <c r="N182" s="85"/>
      <c r="O182" s="85"/>
      <c r="P182" s="85"/>
      <c r="Q182" s="85"/>
      <c r="R182" s="85"/>
      <c r="S182" s="85"/>
      <c r="T182" s="86"/>
      <c r="U182" s="87"/>
      <c r="V182" s="88"/>
      <c r="W182" s="85"/>
      <c r="X182" s="88"/>
      <c r="Y182" s="88"/>
      <c r="Z182" s="90">
        <f>VLOOKUP($B182,'[1]SL in 2024 c Nhiều gửi'!$B$11:$G$190,6,0)</f>
        <v>59000</v>
      </c>
      <c r="AA182" s="85">
        <f>VLOOKUP(B182,[1]Sheet4!$B$7:$E$186,4,0)</f>
        <v>65</v>
      </c>
      <c r="AB182" s="87">
        <f t="shared" si="24"/>
        <v>3835000</v>
      </c>
      <c r="AC182" s="85">
        <f>VLOOKUP($B182,'[1]SL in 2024 c Nhiều gửi'!$B$11:$H$190,5,0)</f>
        <v>65</v>
      </c>
      <c r="AD182" s="87">
        <f t="shared" si="23"/>
        <v>3835000</v>
      </c>
      <c r="AE182" s="85">
        <f t="shared" si="25"/>
        <v>48.75</v>
      </c>
      <c r="AF182" s="85">
        <f t="shared" si="26"/>
        <v>2876250</v>
      </c>
    </row>
    <row r="183" spans="1:32" ht="60" customHeight="1">
      <c r="A183" s="77">
        <v>180</v>
      </c>
      <c r="B183" s="115" t="s">
        <v>26</v>
      </c>
      <c r="C183" s="116" t="s">
        <v>51</v>
      </c>
      <c r="D183" s="99" t="str">
        <f>VLOOKUP(B183,'[1]SL in 2024 c Nhiều gửi'!$B$11:$E$190,4,0)</f>
        <v>Vĩnh phú 60gsm, 90. Ruột in 01 màu (đen), 02 mặt, bìa sử dụng giấy màu xanh, định lượng 105gsm</v>
      </c>
      <c r="E183" s="116" t="s">
        <v>12</v>
      </c>
      <c r="F183" s="83"/>
      <c r="G183" s="83"/>
      <c r="H183" s="84"/>
      <c r="I183" s="85"/>
      <c r="J183" s="85"/>
      <c r="K183" s="85"/>
      <c r="L183" s="85"/>
      <c r="M183" s="85"/>
      <c r="N183" s="85"/>
      <c r="O183" s="85"/>
      <c r="P183" s="85"/>
      <c r="Q183" s="85"/>
      <c r="R183" s="85"/>
      <c r="S183" s="85"/>
      <c r="T183" s="86"/>
      <c r="U183" s="87"/>
      <c r="V183" s="88"/>
      <c r="W183" s="85"/>
      <c r="X183" s="88"/>
      <c r="Y183" s="88"/>
      <c r="Z183" s="90">
        <f>VLOOKUP($B183,'[1]SL in 2024 c Nhiều gửi'!$B$11:$G$190,6,0)</f>
        <v>70800</v>
      </c>
      <c r="AA183" s="85">
        <f>VLOOKUP(B183,[1]Sheet4!$B$7:$E$186,4,0)</f>
        <v>31</v>
      </c>
      <c r="AB183" s="87">
        <f t="shared" si="24"/>
        <v>2194800</v>
      </c>
      <c r="AC183" s="85">
        <f>VLOOKUP($B183,'[1]SL in 2024 c Nhiều gửi'!$B$11:$H$190,5,0)</f>
        <v>31</v>
      </c>
      <c r="AD183" s="87">
        <f t="shared" si="23"/>
        <v>2194800</v>
      </c>
      <c r="AE183" s="85">
        <f t="shared" si="25"/>
        <v>23.25</v>
      </c>
      <c r="AF183" s="85">
        <f t="shared" si="26"/>
        <v>1646100</v>
      </c>
    </row>
    <row r="184" spans="1:32" ht="60" customHeight="1">
      <c r="A184" s="77">
        <v>181</v>
      </c>
      <c r="B184" s="115" t="s">
        <v>27</v>
      </c>
      <c r="C184" s="116" t="s">
        <v>118</v>
      </c>
      <c r="D184" s="99" t="str">
        <f>VLOOKUP(B184,'[1]SL in 2024 c Nhiều gửi'!$B$11:$E$190,4,0)</f>
        <v>Vĩnh phú 60gsm, 90. Ruột in 01 màu (đen), 02 mặt, bìa sử dụng giấy màu xanh, định lượng 105gsm</v>
      </c>
      <c r="E184" s="116" t="s">
        <v>12</v>
      </c>
      <c r="F184" s="83"/>
      <c r="G184" s="83"/>
      <c r="H184" s="84"/>
      <c r="I184" s="85"/>
      <c r="J184" s="85"/>
      <c r="K184" s="85"/>
      <c r="L184" s="85"/>
      <c r="M184" s="85"/>
      <c r="N184" s="85"/>
      <c r="O184" s="85"/>
      <c r="P184" s="85"/>
      <c r="Q184" s="85"/>
      <c r="R184" s="85"/>
      <c r="S184" s="85"/>
      <c r="T184" s="86"/>
      <c r="U184" s="87"/>
      <c r="V184" s="88"/>
      <c r="W184" s="85"/>
      <c r="X184" s="88"/>
      <c r="Y184" s="88"/>
      <c r="Z184" s="90">
        <f>VLOOKUP($B184,'[1]SL in 2024 c Nhiều gửi'!$B$11:$G$190,6,0)</f>
        <v>80200</v>
      </c>
      <c r="AA184" s="85">
        <f>VLOOKUP(B184,[1]Sheet4!$B$7:$E$186,4,0)</f>
        <v>43</v>
      </c>
      <c r="AB184" s="87">
        <f t="shared" si="24"/>
        <v>3448600</v>
      </c>
      <c r="AC184" s="85">
        <f>VLOOKUP($B184,'[1]SL in 2024 c Nhiều gửi'!$B$11:$H$190,5,0)</f>
        <v>43</v>
      </c>
      <c r="AD184" s="87">
        <f t="shared" si="23"/>
        <v>3448600</v>
      </c>
      <c r="AE184" s="85">
        <f t="shared" si="25"/>
        <v>32.25</v>
      </c>
      <c r="AF184" s="85">
        <f t="shared" si="26"/>
        <v>2586450</v>
      </c>
    </row>
    <row r="185" spans="1:32" ht="60" customHeight="1">
      <c r="A185" s="77">
        <v>182</v>
      </c>
      <c r="B185" s="121" t="s">
        <v>45</v>
      </c>
      <c r="C185" s="116" t="s">
        <v>118</v>
      </c>
      <c r="D185" s="99" t="str">
        <f>VLOOKUP(B185,'[1]SL in 2024 c Nhiều gửi'!$B$11:$E$190,4,0)</f>
        <v>Vĩnh phú 60gsm, 90. Ruột in 01 màu (đen), 02 mặt, bìa sử dụng giấy màu xanh, định lượng 105gsm</v>
      </c>
      <c r="E185" s="120" t="s">
        <v>12</v>
      </c>
      <c r="F185" s="83"/>
      <c r="G185" s="83"/>
      <c r="H185" s="84"/>
      <c r="I185" s="85"/>
      <c r="J185" s="85"/>
      <c r="K185" s="85"/>
      <c r="L185" s="85"/>
      <c r="M185" s="85"/>
      <c r="N185" s="85"/>
      <c r="O185" s="85"/>
      <c r="P185" s="85"/>
      <c r="Q185" s="85"/>
      <c r="R185" s="85"/>
      <c r="S185" s="85"/>
      <c r="T185" s="86"/>
      <c r="U185" s="87"/>
      <c r="V185" s="88"/>
      <c r="W185" s="85"/>
      <c r="X185" s="88"/>
      <c r="Y185" s="88"/>
      <c r="Z185" s="90">
        <f>VLOOKUP($B185,'[1]SL in 2024 c Nhiều gửi'!$B$11:$G$190,6,0)</f>
        <v>134500</v>
      </c>
      <c r="AA185" s="85">
        <f>VLOOKUP(B185,[1]Sheet4!$B$7:$E$186,4,0)</f>
        <v>12</v>
      </c>
      <c r="AB185" s="87">
        <f t="shared" si="24"/>
        <v>1614000</v>
      </c>
      <c r="AC185" s="85">
        <f>VLOOKUP($B185,'[1]SL in 2024 c Nhiều gửi'!$B$11:$H$190,5,0)</f>
        <v>12</v>
      </c>
      <c r="AD185" s="87">
        <f t="shared" si="23"/>
        <v>1614000</v>
      </c>
      <c r="AE185" s="85">
        <f t="shared" si="25"/>
        <v>9</v>
      </c>
      <c r="AF185" s="85">
        <f t="shared" si="26"/>
        <v>1210500</v>
      </c>
    </row>
    <row r="186" spans="1:32" ht="60" customHeight="1">
      <c r="A186" s="77">
        <v>183</v>
      </c>
      <c r="B186" s="115" t="s">
        <v>28</v>
      </c>
      <c r="C186" s="116" t="s">
        <v>51</v>
      </c>
      <c r="D186" s="99" t="str">
        <f>VLOOKUP(B186,'[1]SL in 2024 c Nhiều gửi'!$B$11:$E$190,4,0)</f>
        <v>Vĩnh phú 60gsm, 90. Ruột in 01 màu (đen), 
02 mặt, bìa sử dụng giấy màu xanh, định lượng 105gsm</v>
      </c>
      <c r="E186" s="116" t="s">
        <v>83</v>
      </c>
      <c r="F186" s="83"/>
      <c r="G186" s="83"/>
      <c r="H186" s="84"/>
      <c r="I186" s="85"/>
      <c r="J186" s="85"/>
      <c r="K186" s="85"/>
      <c r="L186" s="85"/>
      <c r="M186" s="85"/>
      <c r="N186" s="85"/>
      <c r="O186" s="85"/>
      <c r="P186" s="85"/>
      <c r="Q186" s="85"/>
      <c r="R186" s="85"/>
      <c r="S186" s="85"/>
      <c r="T186" s="86"/>
      <c r="U186" s="87"/>
      <c r="V186" s="88"/>
      <c r="W186" s="85"/>
      <c r="X186" s="88"/>
      <c r="Y186" s="88"/>
      <c r="Z186" s="90">
        <f>VLOOKUP($B186,'[1]SL in 2024 c Nhiều gửi'!$B$11:$G$190,6,0)</f>
        <v>70800</v>
      </c>
      <c r="AA186" s="85">
        <f>VLOOKUP(B186,[1]Sheet4!$B$7:$E$186,4,0)</f>
        <v>42</v>
      </c>
      <c r="AB186" s="87">
        <f t="shared" si="24"/>
        <v>2973600</v>
      </c>
      <c r="AC186" s="85">
        <f>VLOOKUP($B186,'[1]SL in 2024 c Nhiều gửi'!$B$11:$H$190,5,0)</f>
        <v>42</v>
      </c>
      <c r="AD186" s="87">
        <f t="shared" si="23"/>
        <v>2973600</v>
      </c>
      <c r="AE186" s="85">
        <f t="shared" si="25"/>
        <v>31.5</v>
      </c>
      <c r="AF186" s="85">
        <f t="shared" si="26"/>
        <v>2230200</v>
      </c>
    </row>
    <row r="187" spans="1:32" ht="60" customHeight="1">
      <c r="A187" s="77">
        <v>184</v>
      </c>
      <c r="B187" s="121" t="s">
        <v>29</v>
      </c>
      <c r="C187" s="116" t="s">
        <v>118</v>
      </c>
      <c r="D187" s="99" t="str">
        <f>VLOOKUP(B187,'[1]SL in 2024 c Nhiều gửi'!$B$11:$E$190,4,0)</f>
        <v>Vĩnh phú 60gsm, 90. Ruột in 01 màu (đen), 02 mặt, bìa sử dụng giấy màu xanh, định lượng 105gsm</v>
      </c>
      <c r="E187" s="122" t="s">
        <v>12</v>
      </c>
      <c r="F187" s="83"/>
      <c r="G187" s="83"/>
      <c r="H187" s="84"/>
      <c r="I187" s="85"/>
      <c r="J187" s="85"/>
      <c r="K187" s="85"/>
      <c r="L187" s="85"/>
      <c r="M187" s="85"/>
      <c r="N187" s="85"/>
      <c r="O187" s="85"/>
      <c r="P187" s="85"/>
      <c r="Q187" s="85"/>
      <c r="R187" s="85"/>
      <c r="S187" s="85"/>
      <c r="T187" s="86"/>
      <c r="U187" s="87"/>
      <c r="V187" s="88"/>
      <c r="W187" s="85"/>
      <c r="X187" s="88"/>
      <c r="Y187" s="88"/>
      <c r="Z187" s="90">
        <f>VLOOKUP($B187,'[1]SL in 2024 c Nhiều gửi'!$B$11:$G$190,6,0)</f>
        <v>80200</v>
      </c>
      <c r="AA187" s="85">
        <f>VLOOKUP(B187,[1]Sheet4!$B$7:$E$186,4,0)</f>
        <v>40</v>
      </c>
      <c r="AB187" s="87">
        <f t="shared" si="24"/>
        <v>3208000</v>
      </c>
      <c r="AC187" s="85">
        <f>VLOOKUP($B187,'[1]SL in 2024 c Nhiều gửi'!$B$11:$H$190,5,0)</f>
        <v>40</v>
      </c>
      <c r="AD187" s="87">
        <f t="shared" si="23"/>
        <v>3208000</v>
      </c>
      <c r="AE187" s="85">
        <f t="shared" si="25"/>
        <v>30</v>
      </c>
      <c r="AF187" s="85">
        <f t="shared" si="26"/>
        <v>2406000</v>
      </c>
    </row>
    <row r="188" spans="1:32" ht="60" customHeight="1">
      <c r="A188" s="77">
        <v>185</v>
      </c>
      <c r="B188" s="115" t="s">
        <v>38</v>
      </c>
      <c r="C188" s="116" t="s">
        <v>118</v>
      </c>
      <c r="D188" s="99" t="str">
        <f>VLOOKUP(B188,'[1]SL in 2024 c Nhiều gửi'!$B$11:$E$190,4,0)</f>
        <v>Vĩnh phú 60gsm, 90. Ruột in 01 màu (đen), 02 mặt, bìa sử dụng giấy màu xanh, định lượng 105gsm</v>
      </c>
      <c r="E188" s="116" t="s">
        <v>12</v>
      </c>
      <c r="F188" s="83"/>
      <c r="G188" s="83"/>
      <c r="H188" s="84"/>
      <c r="I188" s="85"/>
      <c r="J188" s="85"/>
      <c r="K188" s="85"/>
      <c r="L188" s="85"/>
      <c r="M188" s="85"/>
      <c r="N188" s="85"/>
      <c r="O188" s="85"/>
      <c r="P188" s="85"/>
      <c r="Q188" s="85"/>
      <c r="R188" s="85"/>
      <c r="S188" s="85"/>
      <c r="T188" s="86"/>
      <c r="U188" s="87"/>
      <c r="V188" s="88"/>
      <c r="W188" s="85"/>
      <c r="X188" s="88"/>
      <c r="Y188" s="88"/>
      <c r="Z188" s="90">
        <f>VLOOKUP($B188,'[1]SL in 2024 c Nhiều gửi'!$B$11:$G$190,6,0)</f>
        <v>80200</v>
      </c>
      <c r="AA188" s="85">
        <f>VLOOKUP(B188,[1]Sheet4!$B$7:$E$186,4,0)</f>
        <v>80</v>
      </c>
      <c r="AB188" s="87">
        <f t="shared" si="24"/>
        <v>6416000</v>
      </c>
      <c r="AC188" s="85">
        <f>VLOOKUP($B188,'[1]SL in 2024 c Nhiều gửi'!$B$11:$H$190,5,0)</f>
        <v>80</v>
      </c>
      <c r="AD188" s="87">
        <f t="shared" si="23"/>
        <v>6416000</v>
      </c>
      <c r="AE188" s="85">
        <f t="shared" si="25"/>
        <v>60</v>
      </c>
      <c r="AF188" s="85">
        <f t="shared" si="26"/>
        <v>4812000</v>
      </c>
    </row>
    <row r="189" spans="1:32" ht="60" customHeight="1">
      <c r="A189" s="77">
        <v>186</v>
      </c>
      <c r="B189" s="115" t="s">
        <v>30</v>
      </c>
      <c r="C189" s="116" t="s">
        <v>118</v>
      </c>
      <c r="D189" s="99" t="str">
        <f>VLOOKUP(B189,'[1]SL in 2024 c Nhiều gửi'!$B$11:$E$190,4,0)</f>
        <v>Vĩnh phú 60gsm, 90. Ruột in 01 màu (đen), 02 mặt, bìa sử dụng giấy màu xanh, định lượng 105gsm</v>
      </c>
      <c r="E189" s="116" t="s">
        <v>12</v>
      </c>
      <c r="F189" s="83"/>
      <c r="G189" s="83"/>
      <c r="H189" s="84"/>
      <c r="I189" s="85"/>
      <c r="J189" s="85"/>
      <c r="K189" s="85"/>
      <c r="L189" s="85"/>
      <c r="M189" s="85"/>
      <c r="N189" s="85"/>
      <c r="O189" s="85"/>
      <c r="P189" s="85"/>
      <c r="Q189" s="85"/>
      <c r="R189" s="85"/>
      <c r="S189" s="85"/>
      <c r="T189" s="86"/>
      <c r="U189" s="87"/>
      <c r="V189" s="88"/>
      <c r="W189" s="85"/>
      <c r="X189" s="88"/>
      <c r="Y189" s="88"/>
      <c r="Z189" s="90">
        <f>VLOOKUP($B189,'[1]SL in 2024 c Nhiều gửi'!$B$11:$G$190,6,0)</f>
        <v>80200</v>
      </c>
      <c r="AA189" s="85">
        <f>VLOOKUP(B189,[1]Sheet4!$B$7:$E$186,4,0)</f>
        <v>81</v>
      </c>
      <c r="AB189" s="87">
        <f t="shared" si="24"/>
        <v>6496200</v>
      </c>
      <c r="AC189" s="85">
        <f>VLOOKUP($B189,'[1]SL in 2024 c Nhiều gửi'!$B$11:$H$190,5,0)</f>
        <v>81</v>
      </c>
      <c r="AD189" s="87">
        <f t="shared" si="23"/>
        <v>6496200</v>
      </c>
      <c r="AE189" s="85">
        <f t="shared" si="25"/>
        <v>60.75</v>
      </c>
      <c r="AF189" s="85">
        <f t="shared" si="26"/>
        <v>4872150</v>
      </c>
    </row>
    <row r="190" spans="1:32" ht="60" customHeight="1">
      <c r="A190" s="77">
        <v>187</v>
      </c>
      <c r="B190" s="115" t="s">
        <v>42</v>
      </c>
      <c r="C190" s="116">
        <v>1</v>
      </c>
      <c r="D190" s="99" t="str">
        <f>VLOOKUP(B190,'[1]SL in 2024 c Nhiều gửi'!$B$11:$E$190,4,0)</f>
        <v>Vĩnh phú 60gsm, 90. Ruột in 01 màu (đen), 02 mặt, bìa sử dụng giấy màu xanh, định lượng 105gsm</v>
      </c>
      <c r="E190" s="116" t="s">
        <v>12</v>
      </c>
      <c r="F190" s="83"/>
      <c r="G190" s="83"/>
      <c r="H190" s="84"/>
      <c r="I190" s="85"/>
      <c r="J190" s="85"/>
      <c r="K190" s="85"/>
      <c r="L190" s="85"/>
      <c r="M190" s="85"/>
      <c r="N190" s="85"/>
      <c r="O190" s="85"/>
      <c r="P190" s="85"/>
      <c r="Q190" s="85"/>
      <c r="R190" s="85"/>
      <c r="S190" s="85"/>
      <c r="T190" s="86"/>
      <c r="U190" s="87"/>
      <c r="V190" s="88"/>
      <c r="W190" s="85"/>
      <c r="X190" s="88"/>
      <c r="Y190" s="88"/>
      <c r="Z190" s="90">
        <f>VLOOKUP($B190,'[1]SL in 2024 c Nhiều gửi'!$B$11:$G$190,6,0)</f>
        <v>134500</v>
      </c>
      <c r="AA190" s="85">
        <f>VLOOKUP(B190,[1]Sheet4!$B$7:$E$186,4,0)</f>
        <v>12</v>
      </c>
      <c r="AB190" s="87">
        <f t="shared" si="24"/>
        <v>1614000</v>
      </c>
      <c r="AC190" s="85">
        <f>VLOOKUP($B190,'[1]SL in 2024 c Nhiều gửi'!$B$11:$H$190,5,0)</f>
        <v>12</v>
      </c>
      <c r="AD190" s="87">
        <f t="shared" si="23"/>
        <v>1614000</v>
      </c>
      <c r="AE190" s="85">
        <f t="shared" si="25"/>
        <v>9</v>
      </c>
      <c r="AF190" s="85">
        <f t="shared" si="26"/>
        <v>1210500</v>
      </c>
    </row>
    <row r="191" spans="1:32" ht="60" customHeight="1">
      <c r="A191" s="77">
        <v>188</v>
      </c>
      <c r="B191" s="115" t="s">
        <v>39</v>
      </c>
      <c r="C191" s="116" t="s">
        <v>118</v>
      </c>
      <c r="D191" s="99" t="str">
        <f>VLOOKUP(B191,'[1]SL in 2024 c Nhiều gửi'!$B$11:$E$190,4,0)</f>
        <v>Vĩnh phú 60gsm, 90. Ruột in 01 màu (đen), 02 mặt, bìa sử dụng giấy màu xanh, định lượng 105gsm</v>
      </c>
      <c r="E191" s="116" t="s">
        <v>12</v>
      </c>
      <c r="F191" s="83"/>
      <c r="G191" s="83"/>
      <c r="H191" s="84"/>
      <c r="I191" s="85"/>
      <c r="J191" s="85"/>
      <c r="K191" s="85"/>
      <c r="L191" s="85"/>
      <c r="M191" s="85"/>
      <c r="N191" s="85"/>
      <c r="O191" s="85"/>
      <c r="P191" s="85"/>
      <c r="Q191" s="85"/>
      <c r="R191" s="85"/>
      <c r="S191" s="85"/>
      <c r="T191" s="86"/>
      <c r="U191" s="87"/>
      <c r="V191" s="88"/>
      <c r="W191" s="85"/>
      <c r="X191" s="88"/>
      <c r="Y191" s="88"/>
      <c r="Z191" s="90">
        <f>VLOOKUP($B191,'[1]SL in 2024 c Nhiều gửi'!$B$11:$G$190,6,0)</f>
        <v>80200</v>
      </c>
      <c r="AA191" s="85">
        <f>VLOOKUP(B191,[1]Sheet4!$B$7:$E$186,4,0)</f>
        <v>49</v>
      </c>
      <c r="AB191" s="87">
        <f t="shared" si="24"/>
        <v>3929800</v>
      </c>
      <c r="AC191" s="85">
        <f>VLOOKUP($B191,'[1]SL in 2024 c Nhiều gửi'!$B$11:$H$190,5,0)</f>
        <v>49</v>
      </c>
      <c r="AD191" s="87">
        <f t="shared" si="23"/>
        <v>3929800</v>
      </c>
      <c r="AE191" s="85">
        <f t="shared" si="25"/>
        <v>36.75</v>
      </c>
      <c r="AF191" s="85">
        <f t="shared" si="26"/>
        <v>2947350</v>
      </c>
    </row>
    <row r="192" spans="1:32" ht="60" customHeight="1">
      <c r="A192" s="77">
        <v>189</v>
      </c>
      <c r="B192" s="115" t="s">
        <v>37</v>
      </c>
      <c r="C192" s="116" t="s">
        <v>118</v>
      </c>
      <c r="D192" s="99" t="str">
        <f>VLOOKUP(B192,'[1]SL in 2024 c Nhiều gửi'!$B$11:$E$190,4,0)</f>
        <v>Vĩnh phú 60gsm, 90. Ruột in 01 màu (đen), 02 mặt, bìa sử dụng giấy màu xanh, định lượng 105gsm</v>
      </c>
      <c r="E192" s="116" t="s">
        <v>12</v>
      </c>
      <c r="F192" s="83"/>
      <c r="G192" s="83"/>
      <c r="H192" s="84"/>
      <c r="I192" s="85"/>
      <c r="J192" s="85"/>
      <c r="K192" s="85"/>
      <c r="L192" s="85"/>
      <c r="M192" s="85"/>
      <c r="N192" s="85"/>
      <c r="O192" s="85"/>
      <c r="P192" s="85"/>
      <c r="Q192" s="85"/>
      <c r="R192" s="85"/>
      <c r="S192" s="85"/>
      <c r="T192" s="86"/>
      <c r="U192" s="87"/>
      <c r="V192" s="88"/>
      <c r="W192" s="85"/>
      <c r="X192" s="88"/>
      <c r="Y192" s="88"/>
      <c r="Z192" s="90">
        <f>VLOOKUP($B192,'[1]SL in 2024 c Nhiều gửi'!$B$11:$G$190,6,0)</f>
        <v>80200</v>
      </c>
      <c r="AA192" s="85">
        <f>VLOOKUP(B192,[1]Sheet4!$B$7:$E$186,4,0)</f>
        <v>48</v>
      </c>
      <c r="AB192" s="87">
        <f t="shared" si="24"/>
        <v>3849600</v>
      </c>
      <c r="AC192" s="85">
        <f>VLOOKUP($B192,'[1]SL in 2024 c Nhiều gửi'!$B$11:$H$190,5,0)</f>
        <v>48</v>
      </c>
      <c r="AD192" s="87">
        <f t="shared" si="23"/>
        <v>3849600</v>
      </c>
      <c r="AE192" s="85">
        <f t="shared" si="25"/>
        <v>36</v>
      </c>
      <c r="AF192" s="85">
        <f t="shared" si="26"/>
        <v>2887200</v>
      </c>
    </row>
    <row r="193" spans="1:32" ht="60" customHeight="1">
      <c r="A193" s="77">
        <v>190</v>
      </c>
      <c r="B193" s="115" t="s">
        <v>74</v>
      </c>
      <c r="C193" s="116" t="s">
        <v>118</v>
      </c>
      <c r="D193" s="99" t="str">
        <f>VLOOKUP(B193,'[1]SL in 2024 c Nhiều gửi'!$B$11:$E$190,4,0)</f>
        <v>Vĩnh phú 60gsm, 90. Ruột in 01 màu (đen), 02 mặt, bìa sử dụng giấy màu xanh, định lượng 105gsm</v>
      </c>
      <c r="E193" s="116" t="s">
        <v>12</v>
      </c>
      <c r="F193" s="83"/>
      <c r="G193" s="83"/>
      <c r="H193" s="84"/>
      <c r="I193" s="85"/>
      <c r="J193" s="85"/>
      <c r="K193" s="85"/>
      <c r="L193" s="85"/>
      <c r="M193" s="85"/>
      <c r="N193" s="85"/>
      <c r="O193" s="85"/>
      <c r="P193" s="85"/>
      <c r="Q193" s="85"/>
      <c r="R193" s="85"/>
      <c r="S193" s="85"/>
      <c r="T193" s="86"/>
      <c r="U193" s="87"/>
      <c r="V193" s="88"/>
      <c r="W193" s="85"/>
      <c r="X193" s="88"/>
      <c r="Y193" s="88"/>
      <c r="Z193" s="90">
        <f>VLOOKUP($B193,'[1]SL in 2024 c Nhiều gửi'!$B$11:$G$190,6,0)</f>
        <v>134500</v>
      </c>
      <c r="AA193" s="85">
        <f>VLOOKUP(B193,[1]Sheet4!$B$7:$E$186,4,0)</f>
        <v>10</v>
      </c>
      <c r="AB193" s="87">
        <f t="shared" si="24"/>
        <v>1345000</v>
      </c>
      <c r="AC193" s="85">
        <f>VLOOKUP($B193,'[1]SL in 2024 c Nhiều gửi'!$B$11:$H$190,5,0)</f>
        <v>10</v>
      </c>
      <c r="AD193" s="87">
        <f t="shared" si="23"/>
        <v>1345000</v>
      </c>
      <c r="AE193" s="85">
        <f t="shared" si="25"/>
        <v>7.5</v>
      </c>
      <c r="AF193" s="85">
        <f t="shared" si="26"/>
        <v>1008750</v>
      </c>
    </row>
    <row r="194" spans="1:32" ht="60" customHeight="1">
      <c r="A194" s="77">
        <v>191</v>
      </c>
      <c r="B194" s="115" t="s">
        <v>75</v>
      </c>
      <c r="C194" s="116" t="s">
        <v>118</v>
      </c>
      <c r="D194" s="99" t="str">
        <f>VLOOKUP(B194,'[1]SL in 2024 c Nhiều gửi'!$B$11:$E$190,4,0)</f>
        <v>Vĩnh phú 60gsm, 90. Ruột in 01 màu (đen), 02 mặt, bìa sử dụng giấy màu xanh, định lượng 105gsm</v>
      </c>
      <c r="E194" s="116" t="s">
        <v>12</v>
      </c>
      <c r="F194" s="83"/>
      <c r="G194" s="83"/>
      <c r="H194" s="84"/>
      <c r="I194" s="85"/>
      <c r="J194" s="85"/>
      <c r="K194" s="85"/>
      <c r="L194" s="85"/>
      <c r="M194" s="85"/>
      <c r="N194" s="85"/>
      <c r="O194" s="85"/>
      <c r="P194" s="85"/>
      <c r="Q194" s="85"/>
      <c r="R194" s="85"/>
      <c r="S194" s="85"/>
      <c r="T194" s="86"/>
      <c r="U194" s="87"/>
      <c r="V194" s="88"/>
      <c r="W194" s="85"/>
      <c r="X194" s="88"/>
      <c r="Y194" s="88"/>
      <c r="Z194" s="90">
        <f>VLOOKUP($B194,'[1]SL in 2024 c Nhiều gửi'!$B$11:$G$190,6,0)</f>
        <v>134500</v>
      </c>
      <c r="AA194" s="85">
        <f>VLOOKUP(B194,[1]Sheet4!$B$7:$E$186,4,0)</f>
        <v>11</v>
      </c>
      <c r="AB194" s="87">
        <f t="shared" si="24"/>
        <v>1479500</v>
      </c>
      <c r="AC194" s="85">
        <f>VLOOKUP($B194,'[1]SL in 2024 c Nhiều gửi'!$B$11:$H$190,5,0)</f>
        <v>11</v>
      </c>
      <c r="AD194" s="87">
        <f t="shared" si="23"/>
        <v>1479500</v>
      </c>
      <c r="AE194" s="85">
        <f t="shared" si="25"/>
        <v>8.25</v>
      </c>
      <c r="AF194" s="85">
        <f t="shared" si="26"/>
        <v>1109625</v>
      </c>
    </row>
    <row r="195" spans="1:32" ht="60" customHeight="1">
      <c r="A195" s="77">
        <v>192</v>
      </c>
      <c r="B195" s="121" t="s">
        <v>154</v>
      </c>
      <c r="C195" s="116" t="s">
        <v>118</v>
      </c>
      <c r="D195" s="99" t="str">
        <f>VLOOKUP(B195,'[1]SL in 2024 c Nhiều gửi'!$B$11:$E$190,4,0)</f>
        <v>Vĩnh phú 60gsm, 90. Ruột in 01 màu (đen), 02 mặt, bìa sử dụng giấy màu xanh, định lượng 105gsm</v>
      </c>
      <c r="E195" s="122" t="s">
        <v>12</v>
      </c>
      <c r="F195" s="83"/>
      <c r="G195" s="83"/>
      <c r="H195" s="84"/>
      <c r="I195" s="85"/>
      <c r="J195" s="85"/>
      <c r="K195" s="85"/>
      <c r="L195" s="85"/>
      <c r="M195" s="85"/>
      <c r="N195" s="85"/>
      <c r="O195" s="85"/>
      <c r="P195" s="85"/>
      <c r="Q195" s="85"/>
      <c r="R195" s="85"/>
      <c r="S195" s="85"/>
      <c r="T195" s="86"/>
      <c r="U195" s="87"/>
      <c r="V195" s="88"/>
      <c r="W195" s="85"/>
      <c r="X195" s="88"/>
      <c r="Y195" s="88"/>
      <c r="Z195" s="90">
        <f>VLOOKUP($B195,'[1]SL in 2024 c Nhiều gửi'!$B$11:$G$190,6,0)</f>
        <v>80200</v>
      </c>
      <c r="AA195" s="85">
        <f>VLOOKUP(B195,[1]Sheet4!$B$7:$E$186,4,0)</f>
        <v>32</v>
      </c>
      <c r="AB195" s="87">
        <f t="shared" si="24"/>
        <v>2566400</v>
      </c>
      <c r="AC195" s="85">
        <f>VLOOKUP($B195,'[1]SL in 2024 c Nhiều gửi'!$B$11:$H$190,5,0)</f>
        <v>32</v>
      </c>
      <c r="AD195" s="87">
        <f t="shared" si="23"/>
        <v>2566400</v>
      </c>
      <c r="AE195" s="85">
        <f t="shared" si="25"/>
        <v>24</v>
      </c>
      <c r="AF195" s="85">
        <f t="shared" si="26"/>
        <v>1924800</v>
      </c>
    </row>
    <row r="196" spans="1:32" ht="60" customHeight="1">
      <c r="A196" s="77">
        <v>193</v>
      </c>
      <c r="B196" s="115" t="s">
        <v>31</v>
      </c>
      <c r="C196" s="116" t="s">
        <v>51</v>
      </c>
      <c r="D196" s="99" t="str">
        <f>VLOOKUP(B196,'[1]SL in 2024 c Nhiều gửi'!$B$11:$E$190,4,0)</f>
        <v>Vĩnh phú 60gsm, 90. Ruột in 01 màu (đen), 02 mặt, bìa sử dụng giấy màu xanh, định lượng 105gsm</v>
      </c>
      <c r="E196" s="116" t="s">
        <v>12</v>
      </c>
      <c r="F196" s="83"/>
      <c r="G196" s="83"/>
      <c r="H196" s="84"/>
      <c r="I196" s="85"/>
      <c r="J196" s="85"/>
      <c r="K196" s="85"/>
      <c r="L196" s="85"/>
      <c r="M196" s="85"/>
      <c r="N196" s="85"/>
      <c r="O196" s="85"/>
      <c r="P196" s="85"/>
      <c r="Q196" s="85"/>
      <c r="R196" s="85"/>
      <c r="S196" s="85"/>
      <c r="T196" s="86"/>
      <c r="U196" s="87"/>
      <c r="V196" s="88"/>
      <c r="W196" s="85"/>
      <c r="X196" s="88"/>
      <c r="Y196" s="88"/>
      <c r="Z196" s="90">
        <f>VLOOKUP($B196,'[1]SL in 2024 c Nhiều gửi'!$B$11:$G$190,6,0)</f>
        <v>70800</v>
      </c>
      <c r="AA196" s="85">
        <f>VLOOKUP(B196,[1]Sheet4!$B$7:$E$186,4,0)</f>
        <v>34</v>
      </c>
      <c r="AB196" s="87">
        <f t="shared" si="24"/>
        <v>2407200</v>
      </c>
      <c r="AC196" s="85">
        <f>VLOOKUP($B196,'[1]SL in 2024 c Nhiều gửi'!$B$11:$H$190,5,0)</f>
        <v>34</v>
      </c>
      <c r="AD196" s="87">
        <f t="shared" ref="AD196:AD207" si="27">AC196*Z196</f>
        <v>2407200</v>
      </c>
      <c r="AE196" s="85">
        <f t="shared" si="25"/>
        <v>25.5</v>
      </c>
      <c r="AF196" s="85">
        <f t="shared" si="26"/>
        <v>1805400</v>
      </c>
    </row>
    <row r="197" spans="1:32" ht="60" customHeight="1">
      <c r="A197" s="77">
        <v>194</v>
      </c>
      <c r="B197" s="115" t="s">
        <v>151</v>
      </c>
      <c r="C197" s="116" t="s">
        <v>118</v>
      </c>
      <c r="D197" s="99" t="str">
        <f>VLOOKUP(B197,'[1]SL in 2024 c Nhiều gửi'!$B$11:$E$190,4,0)</f>
        <v>Vĩnh phú 60gsm, 90. Ruột in 01 màu (đen), 02 mặt, bìa sử dụng giấy màu xanh, định lượng 105gsm</v>
      </c>
      <c r="E197" s="116" t="s">
        <v>12</v>
      </c>
      <c r="F197" s="83"/>
      <c r="G197" s="83"/>
      <c r="H197" s="84"/>
      <c r="I197" s="85"/>
      <c r="J197" s="85"/>
      <c r="K197" s="85"/>
      <c r="L197" s="85"/>
      <c r="M197" s="85"/>
      <c r="N197" s="85"/>
      <c r="O197" s="85"/>
      <c r="P197" s="85"/>
      <c r="Q197" s="85"/>
      <c r="R197" s="85"/>
      <c r="S197" s="85"/>
      <c r="T197" s="86"/>
      <c r="U197" s="87"/>
      <c r="V197" s="88"/>
      <c r="W197" s="85"/>
      <c r="X197" s="88"/>
      <c r="Y197" s="88"/>
      <c r="Z197" s="90">
        <f>VLOOKUP($B197,'[1]SL in 2024 c Nhiều gửi'!$B$11:$G$190,6,0)</f>
        <v>134500</v>
      </c>
      <c r="AA197" s="85">
        <f>VLOOKUP(B197,[1]Sheet4!$B$7:$E$186,4,0)</f>
        <v>10</v>
      </c>
      <c r="AB197" s="87">
        <f t="shared" ref="AB197:AB207" si="28">Z197*AA197</f>
        <v>1345000</v>
      </c>
      <c r="AC197" s="85">
        <f>VLOOKUP($B197,'[1]SL in 2024 c Nhiều gửi'!$B$11:$H$190,5,0)</f>
        <v>10</v>
      </c>
      <c r="AD197" s="87">
        <f t="shared" si="27"/>
        <v>1345000</v>
      </c>
      <c r="AE197" s="85">
        <f t="shared" ref="AE197:AE207" si="29">AC197*9/12</f>
        <v>7.5</v>
      </c>
      <c r="AF197" s="85">
        <f t="shared" ref="AF197:AF207" si="30">AE197*Z197</f>
        <v>1008750</v>
      </c>
    </row>
    <row r="198" spans="1:32" ht="60" customHeight="1">
      <c r="A198" s="77">
        <v>195</v>
      </c>
      <c r="B198" s="121" t="s">
        <v>215</v>
      </c>
      <c r="C198" s="116" t="s">
        <v>118</v>
      </c>
      <c r="D198" s="99" t="str">
        <f>VLOOKUP(B198,'[1]SL in 2024 c Nhiều gửi'!$B$11:$E$190,4,0)</f>
        <v>Vĩnh phú 60gsm, 90. Ruột in 01 màu (đen), 02 mặt, bìa sử dụng giấy màu xanh, định lượng 105gsm</v>
      </c>
      <c r="E198" s="116" t="s">
        <v>12</v>
      </c>
      <c r="F198" s="83"/>
      <c r="G198" s="83"/>
      <c r="H198" s="84"/>
      <c r="I198" s="85"/>
      <c r="J198" s="85"/>
      <c r="K198" s="85"/>
      <c r="L198" s="85"/>
      <c r="M198" s="85"/>
      <c r="N198" s="85"/>
      <c r="O198" s="85"/>
      <c r="P198" s="85"/>
      <c r="Q198" s="85"/>
      <c r="R198" s="85"/>
      <c r="S198" s="85"/>
      <c r="T198" s="86"/>
      <c r="U198" s="87"/>
      <c r="V198" s="88"/>
      <c r="W198" s="85"/>
      <c r="X198" s="88"/>
      <c r="Y198" s="88"/>
      <c r="Z198" s="90">
        <f>VLOOKUP($B198,'[1]SL in 2024 c Nhiều gửi'!$B$11:$G$190,6,0)</f>
        <v>134500</v>
      </c>
      <c r="AA198" s="85">
        <f>VLOOKUP(B198,[1]Sheet4!$B$7:$E$186,4,0)</f>
        <v>15</v>
      </c>
      <c r="AB198" s="87">
        <f t="shared" si="28"/>
        <v>2017500</v>
      </c>
      <c r="AC198" s="85">
        <f>VLOOKUP($B198,'[1]SL in 2024 c Nhiều gửi'!$B$11:$H$190,5,0)</f>
        <v>15</v>
      </c>
      <c r="AD198" s="87">
        <f t="shared" si="27"/>
        <v>2017500</v>
      </c>
      <c r="AE198" s="85">
        <f t="shared" si="29"/>
        <v>11.25</v>
      </c>
      <c r="AF198" s="85">
        <f t="shared" si="30"/>
        <v>1513125</v>
      </c>
    </row>
    <row r="199" spans="1:32" ht="60" customHeight="1">
      <c r="A199" s="77">
        <v>196</v>
      </c>
      <c r="B199" s="115" t="s">
        <v>33</v>
      </c>
      <c r="C199" s="116" t="s">
        <v>118</v>
      </c>
      <c r="D199" s="99" t="str">
        <f>VLOOKUP(B199,'[1]SL in 2024 c Nhiều gửi'!$B$11:$E$190,4,0)</f>
        <v>Vĩnh phú 60gsm, 90. Ruột in 01 màu (đen), 02 mặt, bìa sử dụng giấy màu xanh, định lượng 105gsm</v>
      </c>
      <c r="E199" s="116" t="s">
        <v>12</v>
      </c>
      <c r="F199" s="83"/>
      <c r="G199" s="83"/>
      <c r="H199" s="84"/>
      <c r="I199" s="85"/>
      <c r="J199" s="85"/>
      <c r="K199" s="85"/>
      <c r="L199" s="85"/>
      <c r="M199" s="85"/>
      <c r="N199" s="85"/>
      <c r="O199" s="85"/>
      <c r="P199" s="85"/>
      <c r="Q199" s="85"/>
      <c r="R199" s="85"/>
      <c r="S199" s="85"/>
      <c r="T199" s="86"/>
      <c r="U199" s="87"/>
      <c r="V199" s="88"/>
      <c r="W199" s="85"/>
      <c r="X199" s="88"/>
      <c r="Y199" s="88"/>
      <c r="Z199" s="90">
        <f>VLOOKUP($B199,'[1]SL in 2024 c Nhiều gửi'!$B$11:$G$190,6,0)</f>
        <v>80200</v>
      </c>
      <c r="AA199" s="85">
        <f>VLOOKUP(B199,[1]Sheet4!$B$7:$E$186,4,0)</f>
        <v>26</v>
      </c>
      <c r="AB199" s="87">
        <f t="shared" si="28"/>
        <v>2085200</v>
      </c>
      <c r="AC199" s="85">
        <f>VLOOKUP($B199,'[1]SL in 2024 c Nhiều gửi'!$B$11:$H$190,5,0)</f>
        <v>26</v>
      </c>
      <c r="AD199" s="87">
        <f t="shared" si="27"/>
        <v>2085200</v>
      </c>
      <c r="AE199" s="85">
        <f t="shared" si="29"/>
        <v>19.5</v>
      </c>
      <c r="AF199" s="85">
        <f t="shared" si="30"/>
        <v>1563900</v>
      </c>
    </row>
    <row r="200" spans="1:32" ht="60" customHeight="1">
      <c r="A200" s="77">
        <v>197</v>
      </c>
      <c r="B200" s="121" t="s">
        <v>174</v>
      </c>
      <c r="C200" s="116" t="s">
        <v>118</v>
      </c>
      <c r="D200" s="99" t="str">
        <f>VLOOKUP(B200,'[1]SL in 2024 c Nhiều gửi'!$B$11:$E$190,4,0)</f>
        <v>Vĩnh phú 60gsm, 90 Ruột in 01 màu, 02 mặt, bìa sử dụng giấy màu xanh, định lượng 105gsm</v>
      </c>
      <c r="E200" s="122" t="s">
        <v>12</v>
      </c>
      <c r="F200" s="83"/>
      <c r="G200" s="83"/>
      <c r="H200" s="84"/>
      <c r="I200" s="85"/>
      <c r="J200" s="85"/>
      <c r="K200" s="85"/>
      <c r="L200" s="85"/>
      <c r="M200" s="85"/>
      <c r="N200" s="85"/>
      <c r="O200" s="85"/>
      <c r="P200" s="85"/>
      <c r="Q200" s="85"/>
      <c r="R200" s="85"/>
      <c r="S200" s="85"/>
      <c r="T200" s="86"/>
      <c r="U200" s="87"/>
      <c r="V200" s="88"/>
      <c r="W200" s="85"/>
      <c r="X200" s="88"/>
      <c r="Y200" s="88"/>
      <c r="Z200" s="90">
        <f>VLOOKUP($B200,'[1]SL in 2024 c Nhiều gửi'!$B$11:$G$190,6,0)</f>
        <v>134500</v>
      </c>
      <c r="AA200" s="85">
        <f>VLOOKUP(B200,[1]Sheet4!$B$7:$E$186,4,0)</f>
        <v>10</v>
      </c>
      <c r="AB200" s="87">
        <f t="shared" si="28"/>
        <v>1345000</v>
      </c>
      <c r="AC200" s="85">
        <f>VLOOKUP($B200,'[1]SL in 2024 c Nhiều gửi'!$B$11:$H$190,5,0)</f>
        <v>10</v>
      </c>
      <c r="AD200" s="87">
        <f t="shared" si="27"/>
        <v>1345000</v>
      </c>
      <c r="AE200" s="85">
        <f t="shared" si="29"/>
        <v>7.5</v>
      </c>
      <c r="AF200" s="85">
        <f t="shared" si="30"/>
        <v>1008750</v>
      </c>
    </row>
    <row r="201" spans="1:32" ht="57.75" customHeight="1">
      <c r="A201" s="77">
        <v>198</v>
      </c>
      <c r="B201" s="119" t="s">
        <v>200</v>
      </c>
      <c r="C201" s="116" t="s">
        <v>118</v>
      </c>
      <c r="D201" s="99" t="str">
        <f>VLOOKUP(B201,'[1]SL in 2024 c Nhiều gửi'!$B$11:$E$190,4,0)</f>
        <v xml:space="preserve">Giấy Couche định lượng 120gsm. In 04 màu (theo yêu cầu của Bệnh viện), 2 mặt, bóng, sáng </v>
      </c>
      <c r="E201" s="120" t="s">
        <v>1</v>
      </c>
      <c r="F201" s="83"/>
      <c r="G201" s="83"/>
      <c r="H201" s="84"/>
      <c r="I201" s="85"/>
      <c r="J201" s="85"/>
      <c r="K201" s="85"/>
      <c r="L201" s="85"/>
      <c r="M201" s="85"/>
      <c r="N201" s="85"/>
      <c r="O201" s="85"/>
      <c r="P201" s="85"/>
      <c r="Q201" s="85"/>
      <c r="R201" s="85"/>
      <c r="S201" s="85"/>
      <c r="T201" s="86"/>
      <c r="U201" s="87"/>
      <c r="V201" s="88"/>
      <c r="W201" s="85"/>
      <c r="X201" s="88"/>
      <c r="Y201" s="88"/>
      <c r="Z201" s="90">
        <f>VLOOKUP($B201,'[1]SL in 2024 c Nhiều gửi'!$B$11:$G$190,6,0)</f>
        <v>1820</v>
      </c>
      <c r="AA201" s="85">
        <f>VLOOKUP(B201,[1]Sheet4!$B$7:$E$186,4,0)</f>
        <v>1200</v>
      </c>
      <c r="AB201" s="87">
        <f t="shared" si="28"/>
        <v>2184000</v>
      </c>
      <c r="AC201" s="85">
        <f>VLOOKUP($B201,'[1]SL in 2024 c Nhiều gửi'!$B$11:$H$190,5,0)</f>
        <v>1200</v>
      </c>
      <c r="AD201" s="87">
        <f t="shared" si="27"/>
        <v>2184000</v>
      </c>
      <c r="AE201" s="85">
        <f t="shared" si="29"/>
        <v>900</v>
      </c>
      <c r="AF201" s="85">
        <f t="shared" si="30"/>
        <v>1638000</v>
      </c>
    </row>
    <row r="202" spans="1:32" ht="57.75" customHeight="1">
      <c r="A202" s="77">
        <v>199</v>
      </c>
      <c r="B202" s="119" t="s">
        <v>201</v>
      </c>
      <c r="C202" s="116" t="s">
        <v>118</v>
      </c>
      <c r="D202" s="99" t="str">
        <f>VLOOKUP(B202,'[1]SL in 2024 c Nhiều gửi'!$B$11:$E$190,4,0)</f>
        <v xml:space="preserve">Giấy Couche định lượng 120gsm. In 04 màu (theo yêu cầu của Bệnh viện), 2 mặt, bóng, sáng </v>
      </c>
      <c r="E202" s="120" t="s">
        <v>1</v>
      </c>
      <c r="F202" s="83"/>
      <c r="G202" s="83"/>
      <c r="H202" s="84"/>
      <c r="I202" s="85"/>
      <c r="J202" s="85"/>
      <c r="K202" s="85"/>
      <c r="L202" s="85"/>
      <c r="M202" s="85"/>
      <c r="N202" s="85"/>
      <c r="O202" s="85"/>
      <c r="P202" s="85"/>
      <c r="Q202" s="85"/>
      <c r="R202" s="85"/>
      <c r="S202" s="85"/>
      <c r="T202" s="86"/>
      <c r="U202" s="87"/>
      <c r="V202" s="88"/>
      <c r="W202" s="85"/>
      <c r="X202" s="88"/>
      <c r="Y202" s="88"/>
      <c r="Z202" s="90">
        <f>VLOOKUP($B202,'[1]SL in 2024 c Nhiều gửi'!$B$11:$G$190,6,0)</f>
        <v>1820</v>
      </c>
      <c r="AA202" s="85">
        <f>VLOOKUP(B202,[1]Sheet4!$B$7:$E$186,4,0)</f>
        <v>1200</v>
      </c>
      <c r="AB202" s="87">
        <f t="shared" si="28"/>
        <v>2184000</v>
      </c>
      <c r="AC202" s="85">
        <f>VLOOKUP($B202,'[1]SL in 2024 c Nhiều gửi'!$B$11:$H$190,5,0)</f>
        <v>1200</v>
      </c>
      <c r="AD202" s="87">
        <f t="shared" si="27"/>
        <v>2184000</v>
      </c>
      <c r="AE202" s="85">
        <f t="shared" si="29"/>
        <v>900</v>
      </c>
      <c r="AF202" s="85">
        <f t="shared" si="30"/>
        <v>1638000</v>
      </c>
    </row>
    <row r="203" spans="1:32" ht="57.75" customHeight="1">
      <c r="A203" s="77">
        <v>200</v>
      </c>
      <c r="B203" s="119" t="s">
        <v>202</v>
      </c>
      <c r="C203" s="116" t="s">
        <v>118</v>
      </c>
      <c r="D203" s="99" t="str">
        <f>VLOOKUP(B203,'[1]SL in 2024 c Nhiều gửi'!$B$11:$E$190,4,0)</f>
        <v xml:space="preserve">Giấy Couche định lượng 120gsm. In 04 màu (theo yêu cầu của Bệnh viện), 2 mặt, bóng, sáng </v>
      </c>
      <c r="E203" s="120" t="s">
        <v>1</v>
      </c>
      <c r="F203" s="83"/>
      <c r="G203" s="83"/>
      <c r="H203" s="84"/>
      <c r="I203" s="85"/>
      <c r="J203" s="85"/>
      <c r="K203" s="85"/>
      <c r="L203" s="85"/>
      <c r="M203" s="85"/>
      <c r="N203" s="85"/>
      <c r="O203" s="85"/>
      <c r="P203" s="85"/>
      <c r="Q203" s="85"/>
      <c r="R203" s="85"/>
      <c r="S203" s="85"/>
      <c r="T203" s="86"/>
      <c r="U203" s="87"/>
      <c r="V203" s="88"/>
      <c r="W203" s="85"/>
      <c r="X203" s="88"/>
      <c r="Y203" s="88"/>
      <c r="Z203" s="90">
        <f>VLOOKUP($B203,'[1]SL in 2024 c Nhiều gửi'!$B$11:$G$190,6,0)</f>
        <v>1820</v>
      </c>
      <c r="AA203" s="85">
        <f>VLOOKUP(B203,[1]Sheet4!$B$7:$E$186,4,0)</f>
        <v>1200</v>
      </c>
      <c r="AB203" s="87">
        <f t="shared" si="28"/>
        <v>2184000</v>
      </c>
      <c r="AC203" s="85">
        <f>VLOOKUP($B203,'[1]SL in 2024 c Nhiều gửi'!$B$11:$H$190,5,0)</f>
        <v>1200</v>
      </c>
      <c r="AD203" s="87">
        <f t="shared" si="27"/>
        <v>2184000</v>
      </c>
      <c r="AE203" s="85">
        <f t="shared" si="29"/>
        <v>900</v>
      </c>
      <c r="AF203" s="85">
        <f t="shared" si="30"/>
        <v>1638000</v>
      </c>
    </row>
    <row r="204" spans="1:32" ht="62.25" customHeight="1">
      <c r="A204" s="77">
        <v>201</v>
      </c>
      <c r="B204" s="119" t="s">
        <v>199</v>
      </c>
      <c r="C204" s="116" t="s">
        <v>118</v>
      </c>
      <c r="D204" s="99" t="str">
        <f>VLOOKUP(B204,'[1]SL in 2024 c Nhiều gửi'!$B$11:$E$190,4,0)</f>
        <v xml:space="preserve">Giấy Couche định lượng 120gsm. In 04 màu (theo yêu cầu của Bệnh viện), 2 mặt, bóng, sáng </v>
      </c>
      <c r="E204" s="120" t="s">
        <v>1</v>
      </c>
      <c r="F204" s="83"/>
      <c r="G204" s="83"/>
      <c r="H204" s="84"/>
      <c r="I204" s="85"/>
      <c r="J204" s="85"/>
      <c r="K204" s="85"/>
      <c r="L204" s="85"/>
      <c r="M204" s="85"/>
      <c r="N204" s="85"/>
      <c r="O204" s="85"/>
      <c r="P204" s="85"/>
      <c r="Q204" s="85"/>
      <c r="R204" s="85"/>
      <c r="S204" s="85"/>
      <c r="T204" s="86"/>
      <c r="U204" s="87"/>
      <c r="V204" s="88"/>
      <c r="W204" s="85"/>
      <c r="X204" s="88"/>
      <c r="Y204" s="88"/>
      <c r="Z204" s="90">
        <f>VLOOKUP($B204,'[1]SL in 2024 c Nhiều gửi'!$B$11:$G$190,6,0)</f>
        <v>8260</v>
      </c>
      <c r="AA204" s="85">
        <f>VLOOKUP(B204,[1]Sheet4!$B$7:$E$186,4,0)</f>
        <v>200</v>
      </c>
      <c r="AB204" s="87">
        <f t="shared" si="28"/>
        <v>1652000</v>
      </c>
      <c r="AC204" s="85">
        <f>VLOOKUP($B204,'[1]SL in 2024 c Nhiều gửi'!$B$11:$H$190,5,0)</f>
        <v>200</v>
      </c>
      <c r="AD204" s="87">
        <f t="shared" si="27"/>
        <v>1652000</v>
      </c>
      <c r="AE204" s="85">
        <f t="shared" si="29"/>
        <v>150</v>
      </c>
      <c r="AF204" s="85">
        <f t="shared" si="30"/>
        <v>1239000</v>
      </c>
    </row>
    <row r="205" spans="1:32" ht="62.25" customHeight="1">
      <c r="A205" s="77">
        <v>202</v>
      </c>
      <c r="B205" s="119" t="s">
        <v>234</v>
      </c>
      <c r="C205" s="116" t="s">
        <v>118</v>
      </c>
      <c r="D205" s="99" t="str">
        <f>VLOOKUP(B205,'[1]SL in 2024 c Nhiều gửi'!$B$11:$E$190,4,0)</f>
        <v xml:space="preserve">Giấy Couche định lượng 120gsm. In 04 màu (theo yêu cầu của Bệnh viện), 2 mặt, bóng, sáng </v>
      </c>
      <c r="E205" s="120" t="s">
        <v>1</v>
      </c>
      <c r="F205" s="83"/>
      <c r="G205" s="83"/>
      <c r="H205" s="84"/>
      <c r="I205" s="85"/>
      <c r="J205" s="85"/>
      <c r="K205" s="85"/>
      <c r="L205" s="85"/>
      <c r="M205" s="85"/>
      <c r="N205" s="85"/>
      <c r="O205" s="85"/>
      <c r="P205" s="85"/>
      <c r="Q205" s="85"/>
      <c r="R205" s="85"/>
      <c r="S205" s="85"/>
      <c r="T205" s="86"/>
      <c r="U205" s="87"/>
      <c r="V205" s="88"/>
      <c r="W205" s="85"/>
      <c r="X205" s="88"/>
      <c r="Y205" s="88"/>
      <c r="Z205" s="90">
        <f>VLOOKUP($B205,'[1]SL in 2024 c Nhiều gửi'!$B$11:$G$190,6,0)</f>
        <v>16500</v>
      </c>
      <c r="AA205" s="85">
        <f>VLOOKUP(B205,[1]Sheet4!$B$7:$E$186,4,0)</f>
        <v>100</v>
      </c>
      <c r="AB205" s="87">
        <f t="shared" si="28"/>
        <v>1650000</v>
      </c>
      <c r="AC205" s="85">
        <f>VLOOKUP($B205,'[1]SL in 2024 c Nhiều gửi'!$B$11:$H$190,5,0)</f>
        <v>100</v>
      </c>
      <c r="AD205" s="87">
        <f t="shared" si="27"/>
        <v>1650000</v>
      </c>
      <c r="AE205" s="85">
        <f t="shared" si="29"/>
        <v>75</v>
      </c>
      <c r="AF205" s="85">
        <f t="shared" si="30"/>
        <v>1237500</v>
      </c>
    </row>
    <row r="206" spans="1:32" ht="62.25" customHeight="1">
      <c r="A206" s="77">
        <v>203</v>
      </c>
      <c r="B206" s="115" t="s">
        <v>205</v>
      </c>
      <c r="C206" s="116" t="s">
        <v>118</v>
      </c>
      <c r="D206" s="99" t="str">
        <f>VLOOKUP(B206,'[1]SL in 2024 c Nhiều gửi'!$B$11:$E$190,4,0)</f>
        <v xml:space="preserve">Giấy Couche định lượng 120gsm. In 04 màu (theo yêu cầu của Bệnh viện), 2 mặt, bóng, sáng </v>
      </c>
      <c r="E206" s="120" t="s">
        <v>1</v>
      </c>
      <c r="F206" s="83"/>
      <c r="G206" s="83"/>
      <c r="H206" s="84"/>
      <c r="I206" s="85"/>
      <c r="J206" s="85"/>
      <c r="K206" s="85"/>
      <c r="L206" s="85"/>
      <c r="M206" s="85"/>
      <c r="N206" s="85"/>
      <c r="O206" s="85"/>
      <c r="P206" s="85"/>
      <c r="Q206" s="85"/>
      <c r="R206" s="85"/>
      <c r="S206" s="85"/>
      <c r="T206" s="86"/>
      <c r="U206" s="87"/>
      <c r="V206" s="88"/>
      <c r="W206" s="85"/>
      <c r="X206" s="88"/>
      <c r="Y206" s="88"/>
      <c r="Z206" s="90">
        <f>VLOOKUP($B206,'[1]SL in 2024 c Nhiều gửi'!$B$11:$G$190,6,0)</f>
        <v>6020</v>
      </c>
      <c r="AA206" s="85">
        <f>VLOOKUP(B206,[1]Sheet4!$B$7:$E$186,4,0)</f>
        <v>300</v>
      </c>
      <c r="AB206" s="87">
        <f t="shared" si="28"/>
        <v>1806000</v>
      </c>
      <c r="AC206" s="85">
        <f>VLOOKUP($B206,'[1]SL in 2024 c Nhiều gửi'!$B$11:$H$190,5,0)</f>
        <v>300</v>
      </c>
      <c r="AD206" s="87">
        <f t="shared" si="27"/>
        <v>1806000</v>
      </c>
      <c r="AE206" s="85">
        <f t="shared" si="29"/>
        <v>225</v>
      </c>
      <c r="AF206" s="85">
        <f t="shared" si="30"/>
        <v>1354500</v>
      </c>
    </row>
    <row r="207" spans="1:32" ht="63" customHeight="1">
      <c r="A207" s="77">
        <v>204</v>
      </c>
      <c r="B207" s="121" t="s">
        <v>232</v>
      </c>
      <c r="C207" s="116" t="s">
        <v>51</v>
      </c>
      <c r="D207" s="99" t="str">
        <f>VLOOKUP(B207,'[1]SL in 2024 c Nhiều gửi'!$B$11:$E$190,4,0)</f>
        <v xml:space="preserve">Giấy Couche định lượng 120gsm. In 04 màu (theo yêu cầu của Bệnh viện), 2 mặt, bóng, sáng </v>
      </c>
      <c r="E207" s="120" t="s">
        <v>1</v>
      </c>
      <c r="F207" s="83"/>
      <c r="G207" s="83"/>
      <c r="H207" s="84"/>
      <c r="I207" s="85"/>
      <c r="J207" s="85"/>
      <c r="K207" s="85"/>
      <c r="L207" s="85"/>
      <c r="M207" s="85"/>
      <c r="N207" s="85"/>
      <c r="O207" s="85"/>
      <c r="P207" s="85"/>
      <c r="Q207" s="85"/>
      <c r="R207" s="85"/>
      <c r="S207" s="85"/>
      <c r="T207" s="86"/>
      <c r="U207" s="87"/>
      <c r="V207" s="88"/>
      <c r="W207" s="85"/>
      <c r="X207" s="88"/>
      <c r="Y207" s="88"/>
      <c r="Z207" s="90">
        <f>VLOOKUP($B207,'[1]SL in 2024 c Nhiều gửi'!$B$11:$G$190,6,0)</f>
        <v>660</v>
      </c>
      <c r="AA207" s="85">
        <f>VLOOKUP(B207,[1]Sheet4!$B$7:$E$186,4,0)</f>
        <v>6000</v>
      </c>
      <c r="AB207" s="87">
        <f t="shared" si="28"/>
        <v>3960000</v>
      </c>
      <c r="AC207" s="85">
        <f>VLOOKUP($B207,'[1]SL in 2024 c Nhiều gửi'!$B$11:$H$190,5,0)</f>
        <v>4000</v>
      </c>
      <c r="AD207" s="87">
        <f t="shared" si="27"/>
        <v>2640000</v>
      </c>
      <c r="AE207" s="85">
        <f t="shared" si="29"/>
        <v>3000</v>
      </c>
      <c r="AF207" s="85">
        <f t="shared" si="30"/>
        <v>1980000</v>
      </c>
    </row>
    <row r="208" spans="1:32" s="127" customFormat="1" ht="39.75" customHeight="1">
      <c r="A208" s="123" t="s">
        <v>364</v>
      </c>
      <c r="B208" s="123"/>
      <c r="C208" s="123"/>
      <c r="D208" s="123"/>
      <c r="E208" s="123"/>
      <c r="F208" s="123"/>
      <c r="G208" s="123"/>
      <c r="H208" s="124">
        <f t="shared" ref="H208:P208" si="31">SUM(H4:H157)</f>
        <v>619195000</v>
      </c>
      <c r="I208" s="124">
        <f t="shared" si="31"/>
        <v>68407</v>
      </c>
      <c r="J208" s="124">
        <f t="shared" si="31"/>
        <v>62830</v>
      </c>
      <c r="K208" s="124">
        <f t="shared" si="31"/>
        <v>79761</v>
      </c>
      <c r="L208" s="124">
        <f t="shared" si="31"/>
        <v>202560</v>
      </c>
      <c r="M208" s="124">
        <f t="shared" si="31"/>
        <v>35834</v>
      </c>
      <c r="N208" s="124">
        <f t="shared" si="31"/>
        <v>56218</v>
      </c>
      <c r="O208" s="124">
        <f t="shared" si="31"/>
        <v>56328</v>
      </c>
      <c r="P208" s="124">
        <f t="shared" si="31"/>
        <v>68071</v>
      </c>
      <c r="Q208" s="124"/>
      <c r="R208" s="124">
        <f t="shared" ref="R208:Y208" si="32">SUM(R4:R157)</f>
        <v>74291</v>
      </c>
      <c r="S208" s="124">
        <f t="shared" si="32"/>
        <v>195880</v>
      </c>
      <c r="T208" s="124">
        <f t="shared" si="32"/>
        <v>955830</v>
      </c>
      <c r="U208" s="124">
        <f t="shared" si="32"/>
        <v>436964580</v>
      </c>
      <c r="V208" s="124">
        <f t="shared" si="32"/>
        <v>363325</v>
      </c>
      <c r="W208" s="124">
        <f t="shared" si="32"/>
        <v>182230420</v>
      </c>
      <c r="X208" s="124">
        <f t="shared" si="32"/>
        <v>244293</v>
      </c>
      <c r="Y208" s="124">
        <f t="shared" si="32"/>
        <v>8517</v>
      </c>
      <c r="Z208" s="125"/>
      <c r="AA208" s="126">
        <f>SUM(AA4:AA207)</f>
        <v>1308872</v>
      </c>
      <c r="AB208" s="125">
        <f>SUM(AB4:AB207)</f>
        <v>832830800</v>
      </c>
      <c r="AC208" s="126">
        <f>SUM(AC4:AC207)</f>
        <v>1079939</v>
      </c>
      <c r="AD208" s="125">
        <f>SUM(AD4:AD207)</f>
        <v>627942640</v>
      </c>
      <c r="AE208" s="125"/>
      <c r="AF208" s="125">
        <f>SUM(AF4:AF207)</f>
        <v>470956980</v>
      </c>
    </row>
    <row r="209" spans="1:30">
      <c r="D209" s="68"/>
      <c r="E209" s="68"/>
      <c r="F209" s="105"/>
    </row>
    <row r="210" spans="1:30" s="105" customFormat="1" ht="10.5" customHeight="1">
      <c r="A210" s="133"/>
      <c r="B210" s="134"/>
      <c r="C210" s="135"/>
      <c r="D210" s="136"/>
      <c r="E210" s="137"/>
      <c r="F210" s="137"/>
      <c r="H210" s="129"/>
      <c r="T210" s="138"/>
      <c r="U210" s="138"/>
      <c r="V210" s="139"/>
      <c r="X210" s="139"/>
      <c r="Y210" s="139"/>
      <c r="Z210" s="140"/>
      <c r="AB210" s="129"/>
      <c r="AD210" s="129"/>
    </row>
    <row r="211" spans="1:30" s="105" customFormat="1" ht="17.45" customHeight="1">
      <c r="A211" s="133"/>
      <c r="B211" s="209"/>
      <c r="C211" s="210"/>
      <c r="D211" s="210"/>
      <c r="E211" s="210"/>
      <c r="F211" s="210"/>
      <c r="H211" s="129"/>
      <c r="T211" s="138"/>
      <c r="U211" s="138"/>
      <c r="V211" s="139"/>
      <c r="X211" s="139"/>
      <c r="Y211" s="139"/>
      <c r="Z211" s="140"/>
      <c r="AB211" s="129"/>
      <c r="AC211" s="105">
        <f>1073272-AC208</f>
        <v>-6667</v>
      </c>
      <c r="AD211" s="129"/>
    </row>
    <row r="212" spans="1:30" s="105" customFormat="1" ht="14.25" customHeight="1">
      <c r="A212" s="133"/>
      <c r="B212" s="129"/>
      <c r="D212" s="141"/>
      <c r="H212" s="129"/>
      <c r="T212" s="138"/>
      <c r="U212" s="138"/>
      <c r="V212" s="139"/>
      <c r="X212" s="139"/>
      <c r="Y212" s="139"/>
      <c r="Z212" s="140"/>
      <c r="AB212" s="129"/>
      <c r="AD212" s="129"/>
    </row>
    <row r="213" spans="1:30" s="105" customFormat="1" ht="17.45" customHeight="1">
      <c r="A213" s="133"/>
      <c r="B213" s="142"/>
      <c r="C213" s="204"/>
      <c r="D213" s="204"/>
      <c r="E213" s="204"/>
      <c r="F213" s="204"/>
      <c r="H213" s="129"/>
      <c r="T213" s="138"/>
      <c r="U213" s="138"/>
      <c r="V213" s="139"/>
      <c r="X213" s="139"/>
      <c r="Y213" s="139"/>
      <c r="Z213" s="140"/>
      <c r="AB213" s="129"/>
      <c r="AD213" s="129"/>
    </row>
    <row r="214" spans="1:30" s="105" customFormat="1" ht="17.45" customHeight="1">
      <c r="A214" s="133"/>
      <c r="B214" s="143"/>
      <c r="C214" s="204"/>
      <c r="D214" s="204"/>
      <c r="E214" s="204"/>
      <c r="F214" s="204"/>
      <c r="H214" s="129"/>
      <c r="T214" s="138"/>
      <c r="U214" s="138"/>
      <c r="V214" s="139"/>
      <c r="X214" s="139"/>
      <c r="Y214" s="139"/>
      <c r="Z214" s="140"/>
      <c r="AB214" s="129"/>
      <c r="AD214" s="129"/>
    </row>
    <row r="215" spans="1:30" s="105" customFormat="1" ht="17.45" customHeight="1">
      <c r="A215" s="133"/>
      <c r="B215" s="144"/>
      <c r="D215" s="205"/>
      <c r="E215" s="205"/>
      <c r="F215" s="205"/>
      <c r="H215" s="129"/>
      <c r="T215" s="138"/>
      <c r="U215" s="138"/>
      <c r="V215" s="139"/>
      <c r="X215" s="139"/>
      <c r="Y215" s="139"/>
      <c r="Z215" s="140"/>
      <c r="AB215" s="129"/>
      <c r="AD215" s="129"/>
    </row>
    <row r="216" spans="1:30" s="105" customFormat="1" ht="17.45" customHeight="1">
      <c r="A216" s="133"/>
      <c r="B216" s="144"/>
      <c r="D216" s="145"/>
      <c r="E216" s="146"/>
      <c r="F216" s="146"/>
      <c r="H216" s="129"/>
      <c r="T216" s="138"/>
      <c r="U216" s="138"/>
      <c r="V216" s="139"/>
      <c r="X216" s="139"/>
      <c r="Y216" s="139"/>
      <c r="Z216" s="140"/>
      <c r="AB216" s="129"/>
      <c r="AD216" s="129"/>
    </row>
    <row r="217" spans="1:30" s="105" customFormat="1" ht="17.45" customHeight="1">
      <c r="A217" s="133"/>
      <c r="B217" s="144"/>
      <c r="D217" s="145"/>
      <c r="E217" s="146"/>
      <c r="F217" s="146"/>
      <c r="H217" s="129"/>
      <c r="T217" s="138"/>
      <c r="U217" s="138"/>
      <c r="V217" s="139"/>
      <c r="X217" s="139"/>
      <c r="Y217" s="139"/>
      <c r="Z217" s="140"/>
      <c r="AB217" s="129"/>
      <c r="AD217" s="129"/>
    </row>
    <row r="218" spans="1:30" s="105" customFormat="1" ht="17.45" customHeight="1">
      <c r="A218" s="133"/>
      <c r="B218" s="144"/>
      <c r="D218" s="206"/>
      <c r="E218" s="206"/>
      <c r="F218" s="206"/>
      <c r="H218" s="129"/>
      <c r="T218" s="138"/>
      <c r="U218" s="138"/>
      <c r="V218" s="139"/>
      <c r="X218" s="139"/>
      <c r="Y218" s="139"/>
      <c r="Z218" s="140"/>
      <c r="AB218" s="129"/>
      <c r="AD218" s="129"/>
    </row>
    <row r="219" spans="1:30" s="105" customFormat="1" ht="17.45" customHeight="1">
      <c r="A219" s="133"/>
      <c r="B219" s="144"/>
      <c r="D219" s="206"/>
      <c r="E219" s="206"/>
      <c r="F219" s="206"/>
      <c r="H219" s="129"/>
      <c r="T219" s="138"/>
      <c r="U219" s="138"/>
      <c r="V219" s="139"/>
      <c r="X219" s="139"/>
      <c r="Y219" s="139"/>
      <c r="Z219" s="140"/>
      <c r="AB219" s="129"/>
      <c r="AD219" s="129"/>
    </row>
    <row r="220" spans="1:30" s="105" customFormat="1" ht="17.45" customHeight="1">
      <c r="A220" s="133"/>
      <c r="B220" s="144"/>
      <c r="D220" s="206"/>
      <c r="E220" s="206"/>
      <c r="F220" s="206"/>
      <c r="H220" s="129"/>
      <c r="T220" s="138"/>
      <c r="U220" s="138"/>
      <c r="V220" s="139"/>
      <c r="X220" s="139"/>
      <c r="Y220" s="139"/>
      <c r="Z220" s="140"/>
      <c r="AB220" s="129"/>
      <c r="AD220" s="129"/>
    </row>
    <row r="221" spans="1:30" s="105" customFormat="1" ht="17.45" customHeight="1">
      <c r="A221" s="133"/>
      <c r="B221" s="144"/>
      <c r="D221" s="206"/>
      <c r="E221" s="206"/>
      <c r="F221" s="206"/>
      <c r="H221" s="129"/>
      <c r="T221" s="138"/>
      <c r="U221" s="138"/>
      <c r="V221" s="139"/>
      <c r="X221" s="139"/>
      <c r="Y221" s="139"/>
      <c r="Z221" s="140"/>
      <c r="AB221" s="129"/>
      <c r="AD221" s="129"/>
    </row>
    <row r="222" spans="1:30" s="105" customFormat="1" ht="17.45" customHeight="1">
      <c r="A222" s="133"/>
      <c r="B222" s="144"/>
      <c r="D222" s="206"/>
      <c r="E222" s="206"/>
      <c r="F222" s="206"/>
      <c r="H222" s="129"/>
      <c r="T222" s="138"/>
      <c r="U222" s="138"/>
      <c r="V222" s="139"/>
      <c r="X222" s="139"/>
      <c r="Y222" s="139"/>
      <c r="Z222" s="140"/>
      <c r="AB222" s="129"/>
      <c r="AD222" s="129"/>
    </row>
    <row r="223" spans="1:30" s="105" customFormat="1" ht="17.45" customHeight="1">
      <c r="A223" s="133"/>
      <c r="B223" s="134"/>
      <c r="D223" s="211"/>
      <c r="E223" s="211"/>
      <c r="F223" s="211"/>
      <c r="H223" s="129"/>
      <c r="T223" s="138"/>
      <c r="U223" s="138"/>
      <c r="V223" s="139"/>
      <c r="X223" s="139"/>
      <c r="Y223" s="139"/>
      <c r="Z223" s="140"/>
      <c r="AB223" s="129"/>
      <c r="AD223" s="129"/>
    </row>
    <row r="224" spans="1:30" s="105" customFormat="1" ht="17.45" customHeight="1">
      <c r="A224" s="133"/>
      <c r="B224" s="144"/>
      <c r="D224" s="147"/>
      <c r="E224" s="148"/>
      <c r="F224" s="148"/>
      <c r="H224" s="129"/>
      <c r="T224" s="138"/>
      <c r="U224" s="138"/>
      <c r="V224" s="139"/>
      <c r="X224" s="139"/>
      <c r="Y224" s="139"/>
      <c r="Z224" s="140"/>
      <c r="AB224" s="129"/>
      <c r="AD224" s="129"/>
    </row>
    <row r="225" spans="1:30" s="150" customFormat="1" ht="17.45" customHeight="1">
      <c r="A225" s="149"/>
      <c r="B225" s="143"/>
      <c r="C225" s="212"/>
      <c r="D225" s="212"/>
      <c r="E225" s="212"/>
      <c r="F225" s="212"/>
      <c r="H225" s="151"/>
      <c r="T225" s="143"/>
      <c r="U225" s="143"/>
      <c r="V225" s="152"/>
      <c r="X225" s="152"/>
      <c r="Y225" s="152"/>
      <c r="Z225" s="153"/>
      <c r="AB225" s="151"/>
      <c r="AD225" s="151"/>
    </row>
    <row r="226" spans="1:30" ht="17.45" customHeight="1">
      <c r="A226" s="93"/>
      <c r="B226" s="154"/>
      <c r="D226" s="155"/>
      <c r="E226" s="156"/>
      <c r="F226" s="135"/>
    </row>
    <row r="227" spans="1:30" ht="17.45" customHeight="1">
      <c r="A227" s="93"/>
      <c r="B227" s="154"/>
      <c r="D227" s="157"/>
      <c r="E227" s="158"/>
      <c r="F227" s="159"/>
    </row>
    <row r="228" spans="1:30" ht="17.45" customHeight="1">
      <c r="A228" s="93"/>
      <c r="B228" s="160"/>
      <c r="D228" s="161"/>
      <c r="E228" s="162"/>
      <c r="F228" s="163"/>
    </row>
    <row r="229" spans="1:30" ht="17.45" customHeight="1">
      <c r="A229" s="93"/>
      <c r="B229" s="164"/>
      <c r="D229" s="203"/>
      <c r="E229" s="203"/>
      <c r="F229" s="203"/>
    </row>
    <row r="230" spans="1:30" ht="17.45" customHeight="1">
      <c r="A230" s="93"/>
      <c r="B230" s="154"/>
      <c r="D230" s="157"/>
      <c r="E230" s="158"/>
      <c r="F230" s="159"/>
    </row>
    <row r="231" spans="1:30" ht="17.45" customHeight="1">
      <c r="A231" s="93"/>
      <c r="B231" s="154"/>
      <c r="D231" s="157"/>
      <c r="E231" s="158"/>
      <c r="F231" s="159"/>
    </row>
    <row r="232" spans="1:30">
      <c r="A232" s="93"/>
      <c r="B232" s="154"/>
      <c r="D232" s="157"/>
      <c r="E232" s="158"/>
      <c r="F232" s="159"/>
    </row>
    <row r="233" spans="1:30">
      <c r="A233" s="93"/>
      <c r="B233" s="154"/>
      <c r="D233" s="157"/>
      <c r="E233" s="158"/>
      <c r="F233" s="159"/>
    </row>
    <row r="234" spans="1:30">
      <c r="A234" s="93"/>
      <c r="B234" s="154"/>
      <c r="D234" s="157"/>
      <c r="E234" s="158"/>
      <c r="F234" s="159"/>
    </row>
    <row r="235" spans="1:30">
      <c r="A235" s="93"/>
      <c r="B235" s="154"/>
      <c r="D235" s="157"/>
      <c r="E235" s="158"/>
      <c r="F235" s="159"/>
    </row>
    <row r="238" spans="1:30">
      <c r="AC238" s="68">
        <f>AC208-'[1]SL in 2024 c Nhiều gửi'!F191</f>
        <v>6667</v>
      </c>
    </row>
  </sheetData>
  <mergeCells count="26">
    <mergeCell ref="A1:AD1"/>
    <mergeCell ref="A2:A3"/>
    <mergeCell ref="B2:B3"/>
    <mergeCell ref="C2:C3"/>
    <mergeCell ref="D2:D3"/>
    <mergeCell ref="E2:E3"/>
    <mergeCell ref="F2:H2"/>
    <mergeCell ref="I2:S2"/>
    <mergeCell ref="T2:U2"/>
    <mergeCell ref="V2:W2"/>
    <mergeCell ref="Z2:Z3"/>
    <mergeCell ref="AA2:AB2"/>
    <mergeCell ref="AC2:AD2"/>
    <mergeCell ref="AE2:AF2"/>
    <mergeCell ref="B211:F211"/>
    <mergeCell ref="D222:F222"/>
    <mergeCell ref="D223:F223"/>
    <mergeCell ref="C225:F225"/>
    <mergeCell ref="C213:F213"/>
    <mergeCell ref="D229:F229"/>
    <mergeCell ref="C214:F214"/>
    <mergeCell ref="D215:F215"/>
    <mergeCell ref="D218:F218"/>
    <mergeCell ref="D219:F219"/>
    <mergeCell ref="D220:F220"/>
    <mergeCell ref="D221:F2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2" sqref="B32"/>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2023.</vt:lpstr>
      <vt:lpstr>BTH 2023</vt:lpstr>
      <vt:lpstr>Sheet1</vt:lpstr>
      <vt:lpstr>Sheet2</vt:lpstr>
      <vt:lpstr>'2023.'!Print_Titles</vt:lpstr>
    </vt:vector>
  </TitlesOfParts>
  <Company>QPO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SanNhi</dc:creator>
  <cp:lastModifiedBy>sannhiv6</cp:lastModifiedBy>
  <cp:lastPrinted>2023-09-25T04:26:12Z</cp:lastPrinted>
  <dcterms:created xsi:type="dcterms:W3CDTF">2019-01-04T06:39:58Z</dcterms:created>
  <dcterms:modified xsi:type="dcterms:W3CDTF">2023-09-25T09:12:30Z</dcterms:modified>
</cp:coreProperties>
</file>