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20730" windowHeight="8400" activeTab="1"/>
  </bookViews>
  <sheets>
    <sheet name="KH DAO TAO NAM 2019" sheetId="10" r:id="rId1"/>
    <sheet name="PHU LUC 2 710" sheetId="11" r:id="rId2"/>
  </sheets>
  <definedNames>
    <definedName name="_xlnm._FilterDatabase" localSheetId="0" hidden="1">'KH DAO TAO NAM 2019'!$A$8:$Q$55</definedName>
    <definedName name="_xlnm._FilterDatabase" localSheetId="1" hidden="1">'PHU LUC 2 710'!$A$6:$I$88</definedName>
    <definedName name="_xlnm.Print_Titles" localSheetId="0">'KH DAO TAO NAM 2019'!$7:$9</definedName>
    <definedName name="_xlnm.Print_Titles" localSheetId="1">'PHU LUC 2 710'!$4:$6</definedName>
  </definedNames>
  <calcPr calcId="144525"/>
</workbook>
</file>

<file path=xl/calcChain.xml><?xml version="1.0" encoding="utf-8"?>
<calcChain xmlns="http://schemas.openxmlformats.org/spreadsheetml/2006/main">
  <c r="A31" i="10" l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H20" i="11"/>
  <c r="H65" i="11"/>
  <c r="H61" i="11"/>
  <c r="H41" i="11"/>
  <c r="H46" i="11"/>
  <c r="H43" i="11"/>
  <c r="H48" i="11"/>
  <c r="H67" i="11"/>
  <c r="H66" i="11"/>
  <c r="H63" i="11"/>
  <c r="H77" i="11"/>
  <c r="H76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H7" i="11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1" i="10"/>
  <c r="K30" i="10"/>
  <c r="K27" i="10"/>
  <c r="K23" i="10"/>
  <c r="K22" i="10"/>
  <c r="K20" i="10"/>
  <c r="K19" i="10"/>
  <c r="K18" i="10"/>
  <c r="K17" i="10"/>
  <c r="K16" i="10"/>
  <c r="K15" i="10"/>
  <c r="K14" i="10"/>
  <c r="K13" i="10"/>
  <c r="K12" i="10"/>
  <c r="K11" i="10"/>
  <c r="H88" i="11" l="1"/>
  <c r="K55" i="10"/>
</calcChain>
</file>

<file path=xl/sharedStrings.xml><?xml version="1.0" encoding="utf-8"?>
<sst xmlns="http://schemas.openxmlformats.org/spreadsheetml/2006/main" count="880" uniqueCount="321">
  <si>
    <t>TT</t>
  </si>
  <si>
    <t xml:space="preserve">Họ và tên </t>
  </si>
  <si>
    <t>Trình độ chuyên môn</t>
  </si>
  <si>
    <t>Biên chế</t>
  </si>
  <si>
    <t xml:space="preserve">Hợp đồng 68 </t>
  </si>
  <si>
    <t>Hợp đồng ngắn hạn</t>
  </si>
  <si>
    <t>Trình độ, chuyên ngành đào tạo, bồi dưỡng</t>
  </si>
  <si>
    <t>Thời gian khóa đào tạo, bồi dưỡng</t>
  </si>
  <si>
    <t>Cơ sở đào tạo</t>
  </si>
  <si>
    <t>Ngân sách</t>
  </si>
  <si>
    <t>Quyết định 50/2017/QĐ-UBND</t>
  </si>
  <si>
    <t>Quyết định 710/QĐ-UBND</t>
  </si>
  <si>
    <t>Kinh phí khác (theo các chương trình, dự án khác,…)</t>
  </si>
  <si>
    <t>Cá nhân chi trả</t>
  </si>
  <si>
    <t>CỘNG HÒA XÃ HỘI CHỦ NGHĨA VIỆT NAM</t>
  </si>
  <si>
    <t>SỞ Y TẾ TỈNH QUẢNG NGÃI</t>
  </si>
  <si>
    <t>BỆNH VIỆN SẢN-NHI TỈNH</t>
  </si>
  <si>
    <t>KẾ HOẠCH ĐÀO TẠO, BỒI DƯỠNG NĂM 2019</t>
  </si>
  <si>
    <t>Độc lập - Tự do - Hạnh phúc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</si>
  <si>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</si>
  <si>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</si>
  <si>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</si>
  <si>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</si>
  <si>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</si>
  <si>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</si>
  <si>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</si>
  <si>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</si>
  <si>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</si>
  <si>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</si>
  <si>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</si>
  <si>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</si>
  <si>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</si>
  <si>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A</t>
  </si>
  <si>
    <t>Trần Thị Bích Khuê</t>
  </si>
  <si>
    <t xml:space="preserve">Lê Thị Bích Tiên </t>
  </si>
  <si>
    <t>Ghi chú</t>
  </si>
  <si>
    <t>Nguyễn Tiến Dũng</t>
  </si>
  <si>
    <t>Nguyễn Thị Khả Ái</t>
  </si>
  <si>
    <t>Nguyễn Thị Bích Huệ</t>
  </si>
  <si>
    <t>Trường Đại học Y Dược TP.Hồ Chí Minh</t>
  </si>
  <si>
    <t>Nguyễn Thị Xuân Nương</t>
  </si>
  <si>
    <t>Vũ Lê Hà Giang</t>
  </si>
  <si>
    <t>Bác sĩ YHDP</t>
  </si>
  <si>
    <t>Lê Thị Lệ Hoanh</t>
  </si>
  <si>
    <t>BS CKI-Kiểm soát nhiễm khuẩn</t>
  </si>
  <si>
    <t>BS CKI-Dinh dưỡng</t>
  </si>
  <si>
    <t>BS CKI-Hóa sinh</t>
  </si>
  <si>
    <t>BS CKI-Gây mê hồi sức</t>
  </si>
  <si>
    <t>BS CKI-Răng Hàm Mặt</t>
  </si>
  <si>
    <t>BS CKI-Sản phụ khoa</t>
  </si>
  <si>
    <t>Võ Thị Thúy Kiều</t>
  </si>
  <si>
    <t>Trường Cao đẳng Y tế Đặng Thùy Trâm</t>
  </si>
  <si>
    <t>Đại học Điều dưỡng</t>
  </si>
  <si>
    <t>Bùi Thị Như Quỳnh</t>
  </si>
  <si>
    <t>Trường Đại học Đông Đô Hà Nội</t>
  </si>
  <si>
    <t>Nguyễn Văn Nhẫn</t>
  </si>
  <si>
    <t>Nguyễn Thị Hoàng Nga</t>
  </si>
  <si>
    <t>Phạm Thị Xuân</t>
  </si>
  <si>
    <t>Hà Vĩnh An</t>
  </si>
  <si>
    <t>Trung cấp lý luận chính trị</t>
  </si>
  <si>
    <t>Trường Chính trị tỉnh Quảng Ngãi</t>
  </si>
  <si>
    <t>Cao cấp lý luận chính trị</t>
  </si>
  <si>
    <t>Nguyễn Thị Ly Ly</t>
  </si>
  <si>
    <t>Hồ Bích Hồng</t>
  </si>
  <si>
    <t>Quản lý bệnh viện</t>
  </si>
  <si>
    <t>Dương Thị Chi</t>
  </si>
  <si>
    <t>Thẩm định phương pháp xét nghiệm</t>
  </si>
  <si>
    <t>Lê Thị Tú Nhi</t>
  </si>
  <si>
    <t>Xây dựng sổ tay chất lượng và Bộ chỉ số chất lượng</t>
  </si>
  <si>
    <t>Bùi Thị Lệ Uyên</t>
  </si>
  <si>
    <t>Xây dựng Sổ tay dịch vụ khách hàng và Sổ tay an toàn trong phòng xét nghiệm</t>
  </si>
  <si>
    <t>Đánh giá nội bộ, xác định sự không phù hợp và cải tiến liên tục</t>
  </si>
  <si>
    <t>Trương Thị Như Ý</t>
  </si>
  <si>
    <t>Bệnh viện Từ Dũ TP.Hồ Chí Minh</t>
  </si>
  <si>
    <t>Hoàng Đào Nhật Linh</t>
  </si>
  <si>
    <t>Trương Thùy Dương</t>
  </si>
  <si>
    <t>Điều dưỡng đại học</t>
  </si>
  <si>
    <t>Hồi sức ngoại sau mổ</t>
  </si>
  <si>
    <t>Bệnh viện Nhi Đồng 2 TP.Hồ Chí Minh</t>
  </si>
  <si>
    <t>Nguyễn Thị Kim Thùy</t>
  </si>
  <si>
    <t>Trần Cao Hoài Tâm</t>
  </si>
  <si>
    <t>Lọc máu</t>
  </si>
  <si>
    <t>Bệnh viện Nhi Đồng 1 TP.Hồ Chí Minh</t>
  </si>
  <si>
    <t>Phạm Thị Kim Thoa</t>
  </si>
  <si>
    <t>Mai Thị Nở</t>
  </si>
  <si>
    <t>Quản lý quá trình xét nghiệm - Nội kiểm xét nghiệm Định lượng, Vi sinh và Ký sinh trùng</t>
  </si>
  <si>
    <t>Ngoại kiểm xét nghiệm (EQA) và so sánh liên phòng</t>
  </si>
  <si>
    <t>Thực hành kỹ thuật xét nghiệm sàng lọc trước sinh</t>
  </si>
  <si>
    <t>Đoàn Thị Thùy Linh</t>
  </si>
  <si>
    <t>Thực hành kỹ thuật xét nghiệm sàng lọc sơ sinh</t>
  </si>
  <si>
    <t>Nguyễn Quang Nguyện</t>
  </si>
  <si>
    <t>Đặng Thiên Cao Khoa</t>
  </si>
  <si>
    <t>Bùi Phạm Thanh Quang</t>
  </si>
  <si>
    <t>Ngô Thị Phước Đại</t>
  </si>
  <si>
    <t>An toàn truyền máu</t>
  </si>
  <si>
    <t>Bệnh viện Truyền máu-Huyết học TP.Hồ Chí Minh</t>
  </si>
  <si>
    <t>Trương Thị Anh Đào</t>
  </si>
  <si>
    <t>Kỹ thuật đo điện tâm đồ</t>
  </si>
  <si>
    <t>Phạm Thị Quỳnh Diễm</t>
  </si>
  <si>
    <t>Bùi Công Danh</t>
  </si>
  <si>
    <t>Giảm đau sản khoa</t>
  </si>
  <si>
    <t>Trần Ngọc An</t>
  </si>
  <si>
    <t>Nguyễn Thị Ngọc Viên</t>
  </si>
  <si>
    <t>Võ Thị Ngọc My</t>
  </si>
  <si>
    <t>Nguyễn Thị Cẩm Linh</t>
  </si>
  <si>
    <t>Tô Đình Dương</t>
  </si>
  <si>
    <t>Siêu âm tim thai</t>
  </si>
  <si>
    <t>Phạm Thị Lệ Thủy</t>
  </si>
  <si>
    <t>Bồi dưỡng ngạch kế toán viên</t>
  </si>
  <si>
    <t>Cử nhân Kế toán</t>
  </si>
  <si>
    <t>Trường Đại học Tài chính-Kế toán</t>
  </si>
  <si>
    <t>Đào tạo cao đẳng, đại học, sau đại học, định hướng chuyên khoa/chuyên khoa sơ bộ</t>
  </si>
  <si>
    <t>I</t>
  </si>
  <si>
    <t>Đào tạo nâng cao năng lực lãnh đạo quản lý</t>
  </si>
  <si>
    <t>II</t>
  </si>
  <si>
    <t>Nguyễn Mậu Thạch</t>
  </si>
  <si>
    <t>Đoàn Tôn Lĩnh</t>
  </si>
  <si>
    <t>Kinh phí đào tạo bồi dưỡng (ĐVT: 1.000 đồng)</t>
  </si>
  <si>
    <t>2 năm</t>
  </si>
  <si>
    <t>03 tháng</t>
  </si>
  <si>
    <t>06 tháng</t>
  </si>
  <si>
    <t>02 tháng</t>
  </si>
  <si>
    <t>Quản lý nhà nước ngạch chuyên viên</t>
  </si>
  <si>
    <t>05 ngày</t>
  </si>
  <si>
    <t>12 ngày</t>
  </si>
  <si>
    <t>03 ngày</t>
  </si>
  <si>
    <t>06 ngày</t>
  </si>
  <si>
    <t>Đặng Ngọc Thuận</t>
  </si>
  <si>
    <t>Cao Thị Bích Thảo</t>
  </si>
  <si>
    <t>Thạc sĩ Quản lý hành chính công</t>
  </si>
  <si>
    <t>02 năm</t>
  </si>
  <si>
    <t>Nguyễn Tuấn Hòa</t>
  </si>
  <si>
    <t>Trần Thị Kim Tâm</t>
  </si>
  <si>
    <t>Bùi Thị Trầm</t>
  </si>
  <si>
    <t>Võ Đăng Quế</t>
  </si>
  <si>
    <t>Nguyễn Văn Sáu</t>
  </si>
  <si>
    <t>Siêu âm tiền sản</t>
  </si>
  <si>
    <t>Thạc sĩ Quản lý Kinh tế</t>
  </si>
  <si>
    <t>LCK Mắt-TMH-RHM</t>
  </si>
  <si>
    <t>Khoa Phẫu thuật-GMHS</t>
  </si>
  <si>
    <t>BSCKI</t>
  </si>
  <si>
    <t>DSCKI</t>
  </si>
  <si>
    <t xml:space="preserve">Cử nhân KT </t>
  </si>
  <si>
    <t>(14)</t>
  </si>
  <si>
    <t>x</t>
  </si>
  <si>
    <t>Bệnh viện Nhi Đồng 1, TP.Hồ Chí Minh</t>
  </si>
  <si>
    <t>Viện tim, TP.Hồ Chí Minh</t>
  </si>
  <si>
    <t>Dương Thị Minh Trang</t>
  </si>
  <si>
    <t>Trần Thị Thúy Quỳnh</t>
  </si>
  <si>
    <t>Nguyễn Tấn Bình</t>
  </si>
  <si>
    <t>Đỗ Duy Thanh</t>
  </si>
  <si>
    <t>Bác sĩ</t>
  </si>
  <si>
    <t>Nhi nội tổng hợp</t>
  </si>
  <si>
    <t>Bệnh nhiệt đới</t>
  </si>
  <si>
    <t>Trường Đại học Y Dược TP. Hồ Chí Minh</t>
  </si>
  <si>
    <t>Bệnh viện Nhi đồng 2,
 TP. Hồ Chí Minh</t>
  </si>
  <si>
    <t>Bệnh viện Nhi đồng 1,
 TP. Hồ Chí Minh</t>
  </si>
  <si>
    <t>Hồi sức Ngoại sau mổ</t>
  </si>
  <si>
    <t>Thực hành chăm sóc sơ sinh và hồi sức sơ sinh</t>
  </si>
  <si>
    <t>Thận niệu</t>
  </si>
  <si>
    <t xml:space="preserve">Bồi dưỡng chuyên môn nghiệp vụ </t>
  </si>
  <si>
    <t>Lữ Thị Thùy Quyên</t>
  </si>
  <si>
    <t>Tư vấn giáo dục sức khỏe sinh sản</t>
  </si>
  <si>
    <t>Bệnh viện Từ Dũ, TP.Hồ Chí Minh</t>
  </si>
  <si>
    <t>01 tháng</t>
  </si>
  <si>
    <t>Cấp cứu ĐK</t>
  </si>
  <si>
    <t>Trường Đại học Y Dược TP.HCM</t>
  </si>
  <si>
    <t>Học viện hành chính Quốc Gia</t>
  </si>
  <si>
    <t>Phẫu thuật ung thư phụ khoa</t>
  </si>
  <si>
    <t>Phẫu thuật nội soi cơ bản</t>
  </si>
  <si>
    <t>Sàng lọc trước sinh</t>
  </si>
  <si>
    <t>Trịnh Thị Thy Thy</t>
  </si>
  <si>
    <t>Hội sức nhi khoa</t>
  </si>
  <si>
    <t>Bệnh viện Nhi Đồng 2, TP.Hồ Chí Minh</t>
  </si>
  <si>
    <t>Đặng Thị Kim Nương</t>
  </si>
  <si>
    <t>Nguyễn Thị Mỹ Lệ</t>
  </si>
  <si>
    <t>Nội soi tiêu hóa</t>
  </si>
  <si>
    <t>Nguyễn Thị Diệu Linh</t>
  </si>
  <si>
    <t>Hô hấp</t>
  </si>
  <si>
    <t>Huỳnh Duy Thám</t>
  </si>
  <si>
    <t>HSTC - CĐ</t>
  </si>
  <si>
    <t>Trương Thị Thanh Xuân</t>
  </si>
  <si>
    <t>Nội soi col</t>
  </si>
  <si>
    <t>Phạm Hoàng Bá</t>
  </si>
  <si>
    <t>Nội tim mạch</t>
  </si>
  <si>
    <t>Bệnh viện Chợ rẫy,
 TP. Hồ Chí Minh</t>
  </si>
  <si>
    <t>Tổng hợp</t>
  </si>
  <si>
    <t>Lữ Bách Huy</t>
  </si>
  <si>
    <t>Định hướng CK sơ bộ</t>
  </si>
  <si>
    <t>11 tháng</t>
  </si>
  <si>
    <t>Bệnh viện Từ Dũ</t>
  </si>
  <si>
    <t>BS CKI</t>
  </si>
  <si>
    <t>Nguyễn Xuân Minh</t>
  </si>
  <si>
    <t>Phẫu thuật sản khoa nâng cao</t>
  </si>
  <si>
    <t>Bệnh viện Từ Dũ,
 TP. Hồ Chí Minh</t>
  </si>
  <si>
    <t>Sản</t>
  </si>
  <si>
    <t>Điện não, thần kinh</t>
  </si>
  <si>
    <t>Phạm Thành Quát</t>
  </si>
  <si>
    <t>Điều trị bệnh Tay chân miệng, sốt xuất huyết nặng</t>
  </si>
  <si>
    <t>Nguyễn Thị Thu Diệu</t>
  </si>
  <si>
    <t>Thực hành Hồi sức sơ sinh</t>
  </si>
  <si>
    <t>Thực hành Chăm sóc sơ sinh</t>
  </si>
  <si>
    <t>Phạm Thị Thu Thúy</t>
  </si>
  <si>
    <t>Thực hành đặt PICC</t>
  </si>
  <si>
    <t>Hồi sức phòng sinh và ổn định sau hồi sức (NRP &amp; STABLE)</t>
  </si>
  <si>
    <t>Ngô Phương Dung</t>
  </si>
  <si>
    <t>Thở máy tần số cao HFO</t>
  </si>
  <si>
    <t>Bệnh viện Nhi Đồng I TP.Hồ Chí Minh</t>
  </si>
  <si>
    <t>Nguyễn Thị Vân Kiều</t>
  </si>
  <si>
    <t>Chăm sóc Tay chân miệng, sốt xuất huyết nặng</t>
  </si>
  <si>
    <t>Nguyễn Thị Thu Hiền</t>
  </si>
  <si>
    <t>Võ Thục Trang</t>
  </si>
  <si>
    <t>Y sĩ</t>
  </si>
  <si>
    <t>Nguyễn Trương Tuấn Cường</t>
  </si>
  <si>
    <t>Đào tạo điều trị viêm gan</t>
  </si>
  <si>
    <t>Điều  trị theo dõi bệnh HIV</t>
  </si>
  <si>
    <t>(Kèm theo Công văn số:           /BVSN ngày       /10/2018 của Bệnh viện Sản-Nhi tỉnh Quảng Ngãi)</t>
  </si>
  <si>
    <t>III</t>
  </si>
  <si>
    <t>Phụ</t>
  </si>
  <si>
    <t>Phẫu thuật-GMHS</t>
  </si>
  <si>
    <t>Tài chính kế toán</t>
  </si>
  <si>
    <t>CĐHA và TDCN</t>
  </si>
  <si>
    <t>Ngoại</t>
  </si>
  <si>
    <t>Xét nghiệm</t>
  </si>
  <si>
    <t>Sơ sinh</t>
  </si>
  <si>
    <t>Võ Thị Mỹ Thịnh</t>
  </si>
  <si>
    <t>BS</t>
  </si>
  <si>
    <t>CNĐD phụ sản</t>
  </si>
  <si>
    <t>ĐDTC</t>
  </si>
  <si>
    <t>ĐDCĐ</t>
  </si>
  <si>
    <t>CNXN</t>
  </si>
  <si>
    <t>CĐXN</t>
  </si>
  <si>
    <t>TCXN</t>
  </si>
  <si>
    <t>ThS</t>
  </si>
  <si>
    <t>DĐCĐ</t>
  </si>
  <si>
    <t>CNĐD</t>
  </si>
  <si>
    <t>DSĐH</t>
  </si>
  <si>
    <t>Quản lý quá trình xn - Nội kiểm xn Định lượng, Vi sinh và Ký sinh trùng</t>
  </si>
  <si>
    <t>Quản lý quá trình XN - Nội kiểm XN Định lượng, Vi sinh và Ký sinh trùng</t>
  </si>
  <si>
    <t>Trung tâm Kiểm chuẩn chất lượng xét nghiệm Bộ Y tế - Đại học Y Dược TP.HCM</t>
  </si>
  <si>
    <t>Trường Đại học Y Dược TP HCM</t>
  </si>
  <si>
    <t xml:space="preserve">Đọc cộng hưởng từ </t>
  </si>
  <si>
    <t>Điều trị nhiễm ký sinh trùng</t>
  </si>
  <si>
    <t>Hồi sức nhi</t>
  </si>
  <si>
    <t>Nguyễn Lê Minh Thạnh</t>
  </si>
  <si>
    <t>Dinh dưỡng</t>
  </si>
  <si>
    <t>Kiểm soát nhiễm khuẩn</t>
  </si>
  <si>
    <t>Dược</t>
  </si>
  <si>
    <t>Tổ chức cán bộ</t>
  </si>
  <si>
    <t>Bệnh viện Nhi đồng 1, TP. Hồ Chí Minh</t>
  </si>
  <si>
    <t>Bệnh viện Từ Dũ, TP. Hồ Chí Minh</t>
  </si>
  <si>
    <t>Bệnh viện Từ Dũ, Tp HCM</t>
  </si>
  <si>
    <t>Nguyễn Trần Thu Hậu</t>
  </si>
  <si>
    <t>Lê Quang Vinh</t>
  </si>
  <si>
    <t>KTV CĐHA</t>
  </si>
  <si>
    <t>Kỹ thuật chụp X quang đặc biệt</t>
  </si>
  <si>
    <t>Nguyễn Hồng Hiếu</t>
  </si>
  <si>
    <t>Siêu âm sản phụ khoa và siêu âm khảo sát hình thái thai nhi</t>
  </si>
  <si>
    <t>Bệnh viện Từ Dũ và bệnh viện Phụ sản Hùng vương. TP HCM</t>
  </si>
  <si>
    <t>Nguyễn Ái Thơ</t>
  </si>
  <si>
    <t>Hồi sức cấp cứu bệnh Truyền nhiễm</t>
  </si>
  <si>
    <t>Hồi sức Nhi khoa và lọc máu</t>
  </si>
  <si>
    <t>Trường Đại học Y Hà Nội</t>
  </si>
  <si>
    <t>Sản (Phụ)</t>
  </si>
  <si>
    <t>CKI Da liễu</t>
  </si>
  <si>
    <t>01-03 tháng</t>
  </si>
  <si>
    <t>Phạm Minh Tuấn</t>
  </si>
  <si>
    <t xml:space="preserve">Thực hành điều trị sơ sinh và hồi sức sơ sinh </t>
  </si>
  <si>
    <t>Vi sinh</t>
  </si>
  <si>
    <t>Bệnh viện Nhiệt đới, TP.Hồ Chí Minh</t>
  </si>
  <si>
    <t>Huỳnh Ngọc Thanh</t>
  </si>
  <si>
    <t>BSCKII</t>
  </si>
  <si>
    <t>Phá thai nội khoa</t>
  </si>
  <si>
    <t xml:space="preserve">Đinh Thị Mỹ Hòa                                                                                                                                                                                               </t>
  </si>
  <si>
    <t>Thạc sĩ y học</t>
  </si>
  <si>
    <t>Nguyễn Thị Thanh Lan</t>
  </si>
  <si>
    <t>Đỗ Văn Hiệp</t>
  </si>
  <si>
    <t>Lâm Thị Ánh Huệ</t>
  </si>
  <si>
    <t>Lê Cao Tuấn</t>
  </si>
  <si>
    <t>Nguyễn Thị Minh Nguyệt</t>
  </si>
  <si>
    <t>Nguyễn Thị Vy Tuyền</t>
  </si>
  <si>
    <t>Huỳnh Thị Mỹ</t>
  </si>
  <si>
    <t>Trần Thị Thu Hà</t>
  </si>
  <si>
    <t>CĐ NHS</t>
  </si>
  <si>
    <t>Nguyễn Thị Mai Tân</t>
  </si>
  <si>
    <t>Nguyễn Thị Long</t>
  </si>
  <si>
    <t>Nội dung</t>
  </si>
  <si>
    <t>Khám bệnh</t>
  </si>
  <si>
    <t>Nguyễn Thị Phượng</t>
  </si>
  <si>
    <t>Điều dưỡng &amp; CTXH</t>
  </si>
  <si>
    <t>04 tháng</t>
  </si>
  <si>
    <t>Tổng cộng</t>
  </si>
  <si>
    <t>Bệnh viện Từ Dũ, TP. HCM</t>
  </si>
  <si>
    <t>Phan Hoàng Oanh</t>
  </si>
  <si>
    <t>HSTC</t>
  </si>
  <si>
    <t>Nguyễn Thị Thanh Ngân</t>
  </si>
  <si>
    <t>Phạm Thị Thùy Mỹ</t>
  </si>
  <si>
    <t>Nguyễn Thị Diễm Huê</t>
  </si>
  <si>
    <t>Trần Thị Thu Thanh</t>
  </si>
  <si>
    <t>Nguyễn Thị Mỹ Phượng</t>
  </si>
  <si>
    <t>Nguyễn Thị Ngọc Lệ</t>
  </si>
  <si>
    <t>Đỗ Thị Trinh</t>
  </si>
  <si>
    <t>(Kèm theo Kế hoạch số: 35 /BVSN ngày 10/01/2019 của Bệnh viện Sản-Nhi tỉnh Quảng Ngãi)</t>
  </si>
  <si>
    <t>Trường Đại học Y Dược, TP.Hồ Chí Minh</t>
  </si>
  <si>
    <t>Trường Đại học Y tế Công Cộng, TP HCM</t>
  </si>
  <si>
    <t>PHỤ LỤC 2</t>
  </si>
  <si>
    <t>04/2019</t>
  </si>
  <si>
    <t>Theo Thông báo CSĐT</t>
  </si>
  <si>
    <t>03/2019</t>
  </si>
  <si>
    <t>02/2019</t>
  </si>
  <si>
    <t>Chờ Thông báo CSĐT</t>
  </si>
  <si>
    <t>15/07/219</t>
  </si>
  <si>
    <t>10/2019</t>
  </si>
  <si>
    <t>06/2019</t>
  </si>
  <si>
    <t>09/2019</t>
  </si>
  <si>
    <t>Ngày tháng năm đăng ký đi học</t>
  </si>
  <si>
    <t>Chờ thông báo CSĐT</t>
  </si>
  <si>
    <t>11/2019</t>
  </si>
  <si>
    <t>Ngày tháng năm đăng ký đào tạo</t>
  </si>
  <si>
    <t>05/2019</t>
  </si>
  <si>
    <t>Dự kiến Kinh phí
ĐVT: 1.000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</si>
</sst>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charset val="163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/>
    <xf numFmtId="49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12" fillId="0" borderId="1" xfId="0" applyFont="1" applyBorder="1"/>
    <xf numFmtId="0" fontId="12" fillId="0" borderId="0" xfId="0" applyFont="1"/>
    <xf numFmtId="165" fontId="10" fillId="0" borderId="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5" fillId="0" borderId="1" xfId="0" applyFont="1" applyBorder="1"/>
    <xf numFmtId="0" fontId="10" fillId="0" borderId="1" xfId="0" applyFont="1" applyBorder="1"/>
    <xf numFmtId="165" fontId="5" fillId="0" borderId="1" xfId="0" applyNumberFormat="1" applyFont="1" applyBorder="1"/>
    <xf numFmtId="0" fontId="10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1" xfId="1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17" fontId="10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</xdr:row>
      <xdr:rowOff>207964</xdr:rowOff>
    </xdr:from>
    <xdr:to>
      <xdr:col>2</xdr:col>
      <xdr:colOff>534963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904875" y="407989"/>
          <a:ext cx="1554138" cy="111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790575</xdr:colOff>
      <xdr:row>1</xdr:row>
      <xdr:rowOff>180975</xdr:rowOff>
    </xdr:from>
    <xdr:to>
      <xdr:col>9</xdr:col>
      <xdr:colOff>152400</xdr:colOff>
      <xdr:row>1</xdr:row>
      <xdr:rowOff>190500</xdr:rowOff>
    </xdr:to>
    <xdr:cxnSp macro="">
      <xdr:nvCxnSpPr>
        <xdr:cNvPr id="5" name="Straight Connector 4"/>
        <xdr:cNvCxnSpPr/>
      </xdr:nvCxnSpPr>
      <xdr:spPr>
        <a:xfrm>
          <a:off x="5915025" y="381000"/>
          <a:ext cx="1733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opLeftCell="A10" workbookViewId="0">
      <selection activeCell="E7" sqref="E7:E8"/>
    </sheetView>
  </sheetViews>
  <sheetFormatPr defaultColWidth="9.125" defaultRowHeight="15" x14ac:dyDescent="0.2"/>
  <cols>
    <col min="1" max="1" width="4.875" style="49" customWidth="1"/>
    <col min="2" max="2" width="20.375" style="49" customWidth="1"/>
    <col min="3" max="3" width="8.375" style="49" customWidth="1"/>
    <col min="4" max="6" width="5.75" style="49" customWidth="1"/>
    <col min="7" max="7" width="16.375" style="49" customWidth="1"/>
    <col min="8" max="8" width="11.75" style="49" customWidth="1"/>
    <col min="9" max="10" width="19.375" style="49" customWidth="1"/>
    <col min="11" max="12" width="9.875" style="49" hidden="1" customWidth="1"/>
    <col min="13" max="13" width="8" style="49" hidden="1" customWidth="1"/>
    <col min="14" max="14" width="8.125" style="49" hidden="1" customWidth="1"/>
    <col min="15" max="16" width="7" style="49" hidden="1" customWidth="1"/>
    <col min="17" max="17" width="10.375" style="49" customWidth="1"/>
    <col min="18" max="16384" width="9.125" style="49"/>
  </cols>
  <sheetData>
    <row r="1" spans="1:17" s="22" customFormat="1" ht="15.75" x14ac:dyDescent="0.2">
      <c r="A1" s="87" t="s">
        <v>15</v>
      </c>
      <c r="B1" s="87"/>
      <c r="C1" s="87"/>
      <c r="D1" s="87"/>
      <c r="E1" s="87"/>
      <c r="F1" s="56"/>
      <c r="G1" s="88" t="s">
        <v>14</v>
      </c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s="22" customFormat="1" ht="16.5" x14ac:dyDescent="0.2">
      <c r="A2" s="88" t="s">
        <v>16</v>
      </c>
      <c r="B2" s="88"/>
      <c r="C2" s="88"/>
      <c r="D2" s="88"/>
      <c r="E2" s="88"/>
      <c r="F2" s="56"/>
      <c r="G2" s="89" t="s">
        <v>18</v>
      </c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s="22" customFormat="1" ht="15.75" x14ac:dyDescent="0.2">
      <c r="A3" s="23"/>
      <c r="C3" s="15"/>
      <c r="D3" s="56"/>
      <c r="E3" s="56"/>
      <c r="F3" s="56"/>
      <c r="G3" s="15"/>
      <c r="H3" s="24"/>
      <c r="I3" s="15"/>
      <c r="J3" s="15"/>
      <c r="K3" s="25"/>
      <c r="L3" s="25"/>
      <c r="M3" s="25"/>
      <c r="N3" s="25"/>
      <c r="O3" s="25"/>
      <c r="P3" s="25"/>
      <c r="Q3" s="15"/>
    </row>
    <row r="4" spans="1:17" s="6" customFormat="1" ht="18.75" x14ac:dyDescent="0.2">
      <c r="A4" s="90" t="s">
        <v>17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s="26" customFormat="1" ht="18.75" x14ac:dyDescent="0.2">
      <c r="A5" s="86" t="s">
        <v>216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s="22" customFormat="1" ht="15.75" x14ac:dyDescent="0.2">
      <c r="A6" s="23"/>
      <c r="C6" s="15"/>
      <c r="D6" s="56"/>
      <c r="E6" s="56"/>
      <c r="F6" s="56"/>
      <c r="G6" s="15"/>
      <c r="H6" s="24"/>
      <c r="I6" s="15"/>
      <c r="J6" s="15"/>
      <c r="K6" s="25"/>
      <c r="L6" s="25"/>
      <c r="M6" s="25"/>
      <c r="N6" s="25"/>
      <c r="O6" s="25"/>
      <c r="P6" s="25"/>
      <c r="Q6" s="15"/>
    </row>
    <row r="7" spans="1:17" s="22" customFormat="1" ht="35.25" customHeight="1" x14ac:dyDescent="0.2">
      <c r="A7" s="85" t="s">
        <v>0</v>
      </c>
      <c r="B7" s="80" t="s">
        <v>1</v>
      </c>
      <c r="C7" s="80" t="s">
        <v>2</v>
      </c>
      <c r="D7" s="80" t="s">
        <v>3</v>
      </c>
      <c r="E7" s="80" t="s">
        <v>4</v>
      </c>
      <c r="F7" s="80" t="s">
        <v>5</v>
      </c>
      <c r="G7" s="80" t="s">
        <v>6</v>
      </c>
      <c r="H7" s="79" t="s">
        <v>7</v>
      </c>
      <c r="I7" s="80" t="s">
        <v>8</v>
      </c>
      <c r="J7" s="83" t="s">
        <v>318</v>
      </c>
      <c r="K7" s="81" t="s">
        <v>117</v>
      </c>
      <c r="L7" s="81"/>
      <c r="M7" s="81"/>
      <c r="N7" s="81"/>
      <c r="O7" s="81"/>
      <c r="P7" s="81"/>
      <c r="Q7" s="80" t="s">
        <v>35</v>
      </c>
    </row>
    <row r="8" spans="1:17" s="15" customFormat="1" ht="173.25" customHeight="1" x14ac:dyDescent="0.2">
      <c r="A8" s="85"/>
      <c r="B8" s="80"/>
      <c r="C8" s="80"/>
      <c r="D8" s="80"/>
      <c r="E8" s="80"/>
      <c r="F8" s="80"/>
      <c r="G8" s="80"/>
      <c r="H8" s="79"/>
      <c r="I8" s="80"/>
      <c r="J8" s="84"/>
      <c r="K8" s="57" t="s">
        <v>9</v>
      </c>
      <c r="L8" s="69"/>
      <c r="M8" s="57" t="s">
        <v>10</v>
      </c>
      <c r="N8" s="57" t="s">
        <v>11</v>
      </c>
      <c r="O8" s="57" t="s">
        <v>12</v>
      </c>
      <c r="P8" s="57" t="s">
        <v>13</v>
      </c>
      <c r="Q8" s="80"/>
    </row>
    <row r="9" spans="1:17" s="30" customFormat="1" ht="26.25" customHeight="1" x14ac:dyDescent="0.2">
      <c r="A9" s="27" t="s">
        <v>32</v>
      </c>
      <c r="B9" s="28" t="s">
        <v>19</v>
      </c>
      <c r="C9" s="16" t="s">
        <v>20</v>
      </c>
      <c r="D9" s="28" t="s">
        <v>21</v>
      </c>
      <c r="E9" s="28" t="s">
        <v>22</v>
      </c>
      <c r="F9" s="28" t="s">
        <v>23</v>
      </c>
      <c r="G9" s="16" t="s">
        <v>24</v>
      </c>
      <c r="H9" s="28" t="s">
        <v>25</v>
      </c>
      <c r="I9" s="16" t="s">
        <v>26</v>
      </c>
      <c r="J9" s="16"/>
      <c r="K9" s="29" t="s">
        <v>27</v>
      </c>
      <c r="L9" s="29"/>
      <c r="M9" s="29" t="s">
        <v>28</v>
      </c>
      <c r="N9" s="29" t="s">
        <v>29</v>
      </c>
      <c r="O9" s="29" t="s">
        <v>30</v>
      </c>
      <c r="P9" s="29" t="s">
        <v>31</v>
      </c>
      <c r="Q9" s="16" t="s">
        <v>143</v>
      </c>
    </row>
    <row r="10" spans="1:17" s="30" customFormat="1" ht="21.75" customHeight="1" x14ac:dyDescent="0.2">
      <c r="A10" s="7" t="s">
        <v>112</v>
      </c>
      <c r="B10" s="1" t="s">
        <v>111</v>
      </c>
      <c r="C10" s="2"/>
      <c r="D10" s="2"/>
      <c r="E10" s="1"/>
      <c r="F10" s="2"/>
      <c r="G10" s="2"/>
      <c r="H10" s="2"/>
      <c r="I10" s="1"/>
      <c r="J10" s="1"/>
      <c r="K10" s="3"/>
      <c r="L10" s="3"/>
      <c r="M10" s="3"/>
      <c r="N10" s="3"/>
      <c r="O10" s="3"/>
      <c r="P10" s="3"/>
      <c r="Q10" s="1"/>
    </row>
    <row r="11" spans="1:17" s="22" customFormat="1" ht="33.75" customHeight="1" x14ac:dyDescent="0.2">
      <c r="A11" s="31">
        <v>1</v>
      </c>
      <c r="B11" s="32" t="s">
        <v>33</v>
      </c>
      <c r="C11" s="17" t="s">
        <v>226</v>
      </c>
      <c r="D11" s="58" t="s">
        <v>144</v>
      </c>
      <c r="E11" s="58"/>
      <c r="F11" s="58"/>
      <c r="G11" s="17" t="s">
        <v>49</v>
      </c>
      <c r="H11" s="33" t="s">
        <v>130</v>
      </c>
      <c r="I11" s="17" t="s">
        <v>166</v>
      </c>
      <c r="J11" s="71" t="s">
        <v>314</v>
      </c>
      <c r="K11" s="34">
        <f>1100*6+400*24+17700*2</f>
        <v>51600</v>
      </c>
      <c r="L11" s="34"/>
      <c r="M11" s="34"/>
      <c r="N11" s="34"/>
      <c r="O11" s="34"/>
      <c r="P11" s="34"/>
      <c r="Q11" s="17" t="s">
        <v>218</v>
      </c>
    </row>
    <row r="12" spans="1:17" s="22" customFormat="1" ht="35.25" customHeight="1" x14ac:dyDescent="0.2">
      <c r="A12" s="31">
        <f>A11+1</f>
        <v>2</v>
      </c>
      <c r="B12" s="32" t="s">
        <v>34</v>
      </c>
      <c r="C12" s="17" t="s">
        <v>226</v>
      </c>
      <c r="D12" s="58" t="s">
        <v>144</v>
      </c>
      <c r="E12" s="58"/>
      <c r="F12" s="58"/>
      <c r="G12" s="17" t="s">
        <v>48</v>
      </c>
      <c r="H12" s="33" t="s">
        <v>130</v>
      </c>
      <c r="I12" s="17" t="s">
        <v>262</v>
      </c>
      <c r="J12" s="71" t="s">
        <v>314</v>
      </c>
      <c r="K12" s="34">
        <f t="shared" ref="K12:K20" si="0">1100*6+400*24+17700*2</f>
        <v>51600</v>
      </c>
      <c r="L12" s="34"/>
      <c r="M12" s="34"/>
      <c r="N12" s="34"/>
      <c r="O12" s="34"/>
      <c r="P12" s="34"/>
      <c r="Q12" s="17" t="s">
        <v>138</v>
      </c>
    </row>
    <row r="13" spans="1:17" s="22" customFormat="1" ht="45" customHeight="1" x14ac:dyDescent="0.2">
      <c r="A13" s="31">
        <f t="shared" ref="A13:A23" si="1">A12+1</f>
        <v>3</v>
      </c>
      <c r="B13" s="32" t="s">
        <v>131</v>
      </c>
      <c r="C13" s="17" t="s">
        <v>226</v>
      </c>
      <c r="D13" s="58" t="s">
        <v>144</v>
      </c>
      <c r="E13" s="58"/>
      <c r="F13" s="58"/>
      <c r="G13" s="17" t="s">
        <v>49</v>
      </c>
      <c r="H13" s="33" t="s">
        <v>130</v>
      </c>
      <c r="I13" s="17" t="s">
        <v>39</v>
      </c>
      <c r="J13" s="71" t="s">
        <v>314</v>
      </c>
      <c r="K13" s="34">
        <f t="shared" si="0"/>
        <v>51600</v>
      </c>
      <c r="L13" s="34"/>
      <c r="M13" s="34"/>
      <c r="N13" s="34"/>
      <c r="O13" s="34"/>
      <c r="P13" s="34"/>
      <c r="Q13" s="17" t="s">
        <v>195</v>
      </c>
    </row>
    <row r="14" spans="1:17" s="22" customFormat="1" ht="38.25" customHeight="1" x14ac:dyDescent="0.2">
      <c r="A14" s="31">
        <f t="shared" si="1"/>
        <v>4</v>
      </c>
      <c r="B14" s="32" t="s">
        <v>37</v>
      </c>
      <c r="C14" s="17" t="s">
        <v>226</v>
      </c>
      <c r="D14" s="58" t="s">
        <v>144</v>
      </c>
      <c r="E14" s="58"/>
      <c r="F14" s="58"/>
      <c r="G14" s="17" t="s">
        <v>47</v>
      </c>
      <c r="H14" s="33" t="s">
        <v>130</v>
      </c>
      <c r="I14" s="17" t="s">
        <v>240</v>
      </c>
      <c r="J14" s="71" t="s">
        <v>308</v>
      </c>
      <c r="K14" s="34">
        <f t="shared" si="0"/>
        <v>51600</v>
      </c>
      <c r="L14" s="34"/>
      <c r="M14" s="34"/>
      <c r="N14" s="34"/>
      <c r="O14" s="34"/>
      <c r="P14" s="34"/>
      <c r="Q14" s="17" t="s">
        <v>219</v>
      </c>
    </row>
    <row r="15" spans="1:17" s="22" customFormat="1" ht="38.25" customHeight="1" x14ac:dyDescent="0.2">
      <c r="A15" s="31">
        <f t="shared" si="1"/>
        <v>5</v>
      </c>
      <c r="B15" s="32" t="s">
        <v>38</v>
      </c>
      <c r="C15" s="17" t="s">
        <v>226</v>
      </c>
      <c r="D15" s="58" t="s">
        <v>144</v>
      </c>
      <c r="E15" s="58"/>
      <c r="F15" s="58"/>
      <c r="G15" s="17" t="s">
        <v>46</v>
      </c>
      <c r="H15" s="33" t="s">
        <v>130</v>
      </c>
      <c r="I15" s="17" t="s">
        <v>39</v>
      </c>
      <c r="J15" s="75" t="s">
        <v>316</v>
      </c>
      <c r="K15" s="34">
        <f t="shared" si="0"/>
        <v>51600</v>
      </c>
      <c r="L15" s="34"/>
      <c r="M15" s="34"/>
      <c r="N15" s="34"/>
      <c r="O15" s="34"/>
      <c r="P15" s="34"/>
      <c r="Q15" s="17" t="s">
        <v>223</v>
      </c>
    </row>
    <row r="16" spans="1:17" s="22" customFormat="1" ht="38.25" customHeight="1" x14ac:dyDescent="0.2">
      <c r="A16" s="31">
        <f t="shared" si="1"/>
        <v>6</v>
      </c>
      <c r="B16" s="32" t="s">
        <v>41</v>
      </c>
      <c r="C16" s="17" t="s">
        <v>42</v>
      </c>
      <c r="D16" s="58" t="s">
        <v>144</v>
      </c>
      <c r="E16" s="58"/>
      <c r="F16" s="58"/>
      <c r="G16" s="17" t="s">
        <v>45</v>
      </c>
      <c r="H16" s="33" t="s">
        <v>130</v>
      </c>
      <c r="I16" s="17" t="s">
        <v>39</v>
      </c>
      <c r="J16" s="78" t="s">
        <v>314</v>
      </c>
      <c r="K16" s="34">
        <f t="shared" si="0"/>
        <v>51600</v>
      </c>
      <c r="L16" s="34"/>
      <c r="M16" s="34"/>
      <c r="N16" s="34"/>
      <c r="O16" s="34"/>
      <c r="P16" s="34"/>
      <c r="Q16" s="17" t="s">
        <v>245</v>
      </c>
    </row>
    <row r="17" spans="1:17" s="22" customFormat="1" ht="46.5" customHeight="1" x14ac:dyDescent="0.2">
      <c r="A17" s="31">
        <f t="shared" si="1"/>
        <v>7</v>
      </c>
      <c r="B17" s="32" t="s">
        <v>43</v>
      </c>
      <c r="C17" s="17" t="s">
        <v>42</v>
      </c>
      <c r="D17" s="58" t="s">
        <v>144</v>
      </c>
      <c r="E17" s="58"/>
      <c r="F17" s="58"/>
      <c r="G17" s="17" t="s">
        <v>44</v>
      </c>
      <c r="H17" s="33" t="s">
        <v>130</v>
      </c>
      <c r="I17" s="17" t="s">
        <v>39</v>
      </c>
      <c r="J17" s="78" t="s">
        <v>312</v>
      </c>
      <c r="K17" s="34">
        <f t="shared" si="0"/>
        <v>51600</v>
      </c>
      <c r="L17" s="34"/>
      <c r="M17" s="34"/>
      <c r="N17" s="34"/>
      <c r="O17" s="34"/>
      <c r="P17" s="34"/>
      <c r="Q17" s="17" t="s">
        <v>246</v>
      </c>
    </row>
    <row r="18" spans="1:17" s="22" customFormat="1" ht="43.5" customHeight="1" x14ac:dyDescent="0.2">
      <c r="A18" s="31">
        <f t="shared" si="1"/>
        <v>8</v>
      </c>
      <c r="B18" s="32" t="s">
        <v>56</v>
      </c>
      <c r="C18" s="17" t="s">
        <v>236</v>
      </c>
      <c r="D18" s="58" t="s">
        <v>144</v>
      </c>
      <c r="E18" s="58"/>
      <c r="F18" s="58"/>
      <c r="G18" s="17" t="s">
        <v>141</v>
      </c>
      <c r="H18" s="33" t="s">
        <v>130</v>
      </c>
      <c r="I18" s="17" t="s">
        <v>303</v>
      </c>
      <c r="J18" s="75" t="s">
        <v>316</v>
      </c>
      <c r="K18" s="34">
        <f t="shared" si="0"/>
        <v>51600</v>
      </c>
      <c r="L18" s="34"/>
      <c r="M18" s="34"/>
      <c r="N18" s="34"/>
      <c r="O18" s="34"/>
      <c r="P18" s="34"/>
      <c r="Q18" s="17" t="s">
        <v>247</v>
      </c>
    </row>
    <row r="19" spans="1:17" s="22" customFormat="1" ht="38.25" customHeight="1" x14ac:dyDescent="0.2">
      <c r="A19" s="31">
        <f t="shared" si="1"/>
        <v>9</v>
      </c>
      <c r="B19" s="32" t="s">
        <v>128</v>
      </c>
      <c r="C19" s="17" t="s">
        <v>142</v>
      </c>
      <c r="D19" s="58" t="s">
        <v>144</v>
      </c>
      <c r="E19" s="58"/>
      <c r="F19" s="58"/>
      <c r="G19" s="17" t="s">
        <v>129</v>
      </c>
      <c r="H19" s="33" t="s">
        <v>130</v>
      </c>
      <c r="I19" s="17" t="s">
        <v>167</v>
      </c>
      <c r="J19" s="75" t="s">
        <v>316</v>
      </c>
      <c r="K19" s="34">
        <f t="shared" si="0"/>
        <v>51600</v>
      </c>
      <c r="L19" s="34"/>
      <c r="M19" s="34"/>
      <c r="N19" s="34"/>
      <c r="O19" s="34"/>
      <c r="P19" s="34"/>
      <c r="Q19" s="17" t="s">
        <v>248</v>
      </c>
    </row>
    <row r="20" spans="1:17" s="22" customFormat="1" ht="38.25" customHeight="1" x14ac:dyDescent="0.2">
      <c r="A20" s="31">
        <f t="shared" si="1"/>
        <v>10</v>
      </c>
      <c r="B20" s="32" t="s">
        <v>53</v>
      </c>
      <c r="C20" s="17" t="s">
        <v>234</v>
      </c>
      <c r="D20" s="58" t="s">
        <v>144</v>
      </c>
      <c r="E20" s="58"/>
      <c r="F20" s="58"/>
      <c r="G20" s="17" t="s">
        <v>52</v>
      </c>
      <c r="H20" s="33" t="s">
        <v>130</v>
      </c>
      <c r="I20" s="17" t="s">
        <v>54</v>
      </c>
      <c r="J20" s="75" t="s">
        <v>316</v>
      </c>
      <c r="K20" s="34">
        <f t="shared" si="0"/>
        <v>51600</v>
      </c>
      <c r="L20" s="34"/>
      <c r="M20" s="34"/>
      <c r="N20" s="34"/>
      <c r="O20" s="34"/>
      <c r="P20" s="34"/>
      <c r="Q20" s="17" t="s">
        <v>180</v>
      </c>
    </row>
    <row r="21" spans="1:17" s="22" customFormat="1" ht="51" customHeight="1" x14ac:dyDescent="0.2">
      <c r="A21" s="31">
        <f t="shared" si="1"/>
        <v>11</v>
      </c>
      <c r="B21" s="32" t="s">
        <v>50</v>
      </c>
      <c r="C21" s="17" t="s">
        <v>234</v>
      </c>
      <c r="D21" s="58"/>
      <c r="E21" s="58"/>
      <c r="F21" s="58" t="s">
        <v>144</v>
      </c>
      <c r="G21" s="17" t="s">
        <v>52</v>
      </c>
      <c r="H21" s="33" t="s">
        <v>130</v>
      </c>
      <c r="I21" s="17" t="s">
        <v>51</v>
      </c>
      <c r="J21" s="70">
        <v>43556</v>
      </c>
      <c r="K21" s="34"/>
      <c r="L21" s="34"/>
      <c r="M21" s="34"/>
      <c r="N21" s="34"/>
      <c r="O21" s="34"/>
      <c r="P21" s="34" t="s">
        <v>144</v>
      </c>
      <c r="Q21" s="17" t="s">
        <v>221</v>
      </c>
    </row>
    <row r="22" spans="1:17" s="22" customFormat="1" ht="38.25" customHeight="1" x14ac:dyDescent="0.2">
      <c r="A22" s="31">
        <f t="shared" si="1"/>
        <v>12</v>
      </c>
      <c r="B22" s="39" t="s">
        <v>187</v>
      </c>
      <c r="C22" s="17" t="s">
        <v>226</v>
      </c>
      <c r="D22" s="43" t="s">
        <v>144</v>
      </c>
      <c r="E22" s="58"/>
      <c r="F22" s="58"/>
      <c r="G22" s="17" t="s">
        <v>188</v>
      </c>
      <c r="H22" s="33" t="s">
        <v>189</v>
      </c>
      <c r="I22" s="17" t="s">
        <v>190</v>
      </c>
      <c r="J22" s="73" t="s">
        <v>308</v>
      </c>
      <c r="K22" s="34">
        <f>1100*6+400*11+36000*1</f>
        <v>47000</v>
      </c>
      <c r="L22" s="34"/>
      <c r="M22" s="34"/>
      <c r="N22" s="34"/>
      <c r="O22" s="34"/>
      <c r="P22" s="34"/>
      <c r="Q22" s="17" t="s">
        <v>218</v>
      </c>
    </row>
    <row r="23" spans="1:17" s="22" customFormat="1" ht="51" customHeight="1" x14ac:dyDescent="0.2">
      <c r="A23" s="31">
        <f t="shared" si="1"/>
        <v>13</v>
      </c>
      <c r="B23" s="32" t="s">
        <v>40</v>
      </c>
      <c r="C23" s="17" t="s">
        <v>226</v>
      </c>
      <c r="D23" s="58" t="s">
        <v>144</v>
      </c>
      <c r="E23" s="58"/>
      <c r="F23" s="58"/>
      <c r="G23" s="17" t="s">
        <v>264</v>
      </c>
      <c r="H23" s="33" t="s">
        <v>130</v>
      </c>
      <c r="I23" s="17" t="s">
        <v>39</v>
      </c>
      <c r="J23" s="71" t="s">
        <v>314</v>
      </c>
      <c r="K23" s="34">
        <f>1100*6+400*24+17700*2</f>
        <v>51600</v>
      </c>
      <c r="L23" s="34"/>
      <c r="M23" s="34"/>
      <c r="N23" s="34"/>
      <c r="O23" s="34"/>
      <c r="P23" s="34"/>
      <c r="Q23" s="17" t="s">
        <v>186</v>
      </c>
    </row>
    <row r="24" spans="1:17" s="6" customFormat="1" ht="27.75" customHeight="1" x14ac:dyDescent="0.2">
      <c r="A24" s="7" t="s">
        <v>114</v>
      </c>
      <c r="B24" s="82" t="s">
        <v>113</v>
      </c>
      <c r="C24" s="82"/>
      <c r="D24" s="82"/>
      <c r="E24" s="82"/>
      <c r="F24" s="82"/>
      <c r="G24" s="82"/>
      <c r="H24" s="5"/>
      <c r="I24" s="4"/>
      <c r="J24" s="4"/>
      <c r="K24" s="3"/>
      <c r="L24" s="3"/>
      <c r="M24" s="3"/>
      <c r="N24" s="3"/>
      <c r="O24" s="3"/>
      <c r="P24" s="3"/>
      <c r="Q24" s="4"/>
    </row>
    <row r="25" spans="1:17" s="22" customFormat="1" ht="38.25" customHeight="1" x14ac:dyDescent="0.2">
      <c r="A25" s="31">
        <v>1</v>
      </c>
      <c r="B25" s="32" t="s">
        <v>58</v>
      </c>
      <c r="C25" s="17" t="s">
        <v>191</v>
      </c>
      <c r="D25" s="58" t="s">
        <v>144</v>
      </c>
      <c r="E25" s="58"/>
      <c r="F25" s="58"/>
      <c r="G25" s="17" t="s">
        <v>59</v>
      </c>
      <c r="H25" s="33" t="s">
        <v>118</v>
      </c>
      <c r="I25" s="17" t="s">
        <v>60</v>
      </c>
      <c r="J25" s="75" t="s">
        <v>310</v>
      </c>
      <c r="K25" s="34">
        <v>5000</v>
      </c>
      <c r="L25" s="34"/>
      <c r="M25" s="34"/>
      <c r="N25" s="34"/>
      <c r="O25" s="34"/>
      <c r="P25" s="34"/>
      <c r="Q25" s="17" t="s">
        <v>221</v>
      </c>
    </row>
    <row r="26" spans="1:17" s="22" customFormat="1" ht="38.25" customHeight="1" x14ac:dyDescent="0.2">
      <c r="A26" s="31">
        <v>2</v>
      </c>
      <c r="B26" s="32" t="s">
        <v>36</v>
      </c>
      <c r="C26" s="17" t="s">
        <v>226</v>
      </c>
      <c r="D26" s="58" t="s">
        <v>144</v>
      </c>
      <c r="E26" s="58"/>
      <c r="F26" s="58"/>
      <c r="G26" s="17" t="s">
        <v>61</v>
      </c>
      <c r="H26" s="33" t="s">
        <v>118</v>
      </c>
      <c r="I26" s="17" t="s">
        <v>60</v>
      </c>
      <c r="J26" s="71" t="s">
        <v>309</v>
      </c>
      <c r="K26" s="34">
        <v>5000</v>
      </c>
      <c r="L26" s="34"/>
      <c r="M26" s="34"/>
      <c r="N26" s="34"/>
      <c r="O26" s="34"/>
      <c r="P26" s="34"/>
      <c r="Q26" s="17" t="s">
        <v>219</v>
      </c>
    </row>
    <row r="27" spans="1:17" s="22" customFormat="1" ht="49.5" customHeight="1" x14ac:dyDescent="0.2">
      <c r="A27" s="31">
        <v>3</v>
      </c>
      <c r="B27" s="32" t="s">
        <v>65</v>
      </c>
      <c r="C27" s="17" t="s">
        <v>191</v>
      </c>
      <c r="D27" s="58" t="s">
        <v>144</v>
      </c>
      <c r="E27" s="58"/>
      <c r="F27" s="58"/>
      <c r="G27" s="17" t="s">
        <v>64</v>
      </c>
      <c r="H27" s="33" t="s">
        <v>124</v>
      </c>
      <c r="I27" s="17" t="s">
        <v>304</v>
      </c>
      <c r="J27" s="71" t="s">
        <v>317</v>
      </c>
      <c r="K27" s="34">
        <f>1100*2+400*1+3000*1</f>
        <v>5600</v>
      </c>
      <c r="L27" s="34"/>
      <c r="M27" s="34"/>
      <c r="N27" s="34"/>
      <c r="O27" s="34"/>
      <c r="P27" s="34"/>
      <c r="Q27" s="17" t="s">
        <v>219</v>
      </c>
    </row>
    <row r="28" spans="1:17" s="22" customFormat="1" ht="38.25" customHeight="1" x14ac:dyDescent="0.2">
      <c r="A28" s="31">
        <v>4</v>
      </c>
      <c r="B28" s="32" t="s">
        <v>62</v>
      </c>
      <c r="C28" s="17" t="s">
        <v>137</v>
      </c>
      <c r="D28" s="58" t="s">
        <v>144</v>
      </c>
      <c r="E28" s="58"/>
      <c r="F28" s="58"/>
      <c r="G28" s="17" t="s">
        <v>122</v>
      </c>
      <c r="H28" s="33" t="s">
        <v>119</v>
      </c>
      <c r="I28" s="17" t="s">
        <v>60</v>
      </c>
      <c r="J28" s="75" t="s">
        <v>310</v>
      </c>
      <c r="K28" s="34">
        <v>9000</v>
      </c>
      <c r="L28" s="34"/>
      <c r="M28" s="34"/>
      <c r="N28" s="34"/>
      <c r="O28" s="34"/>
      <c r="P28" s="34"/>
      <c r="Q28" s="17" t="s">
        <v>220</v>
      </c>
    </row>
    <row r="29" spans="1:17" s="6" customFormat="1" ht="24.75" customHeight="1" x14ac:dyDescent="0.2">
      <c r="A29" s="7" t="s">
        <v>217</v>
      </c>
      <c r="B29" s="4" t="s">
        <v>160</v>
      </c>
      <c r="C29" s="5"/>
      <c r="D29" s="5"/>
      <c r="E29" s="4"/>
      <c r="F29" s="5"/>
      <c r="G29" s="5"/>
      <c r="H29" s="5"/>
      <c r="I29" s="4"/>
      <c r="J29" s="4"/>
      <c r="K29" s="3"/>
      <c r="L29" s="3"/>
      <c r="M29" s="3"/>
      <c r="N29" s="3"/>
      <c r="O29" s="3"/>
      <c r="P29" s="3"/>
      <c r="Q29" s="4"/>
    </row>
    <row r="30" spans="1:17" s="22" customFormat="1" ht="55.5" customHeight="1" x14ac:dyDescent="0.2">
      <c r="A30" s="31">
        <v>1</v>
      </c>
      <c r="B30" s="32" t="s">
        <v>253</v>
      </c>
      <c r="C30" s="17" t="s">
        <v>254</v>
      </c>
      <c r="D30" s="58"/>
      <c r="E30" s="58"/>
      <c r="F30" s="58" t="s">
        <v>144</v>
      </c>
      <c r="G30" s="17" t="s">
        <v>255</v>
      </c>
      <c r="H30" s="33" t="s">
        <v>119</v>
      </c>
      <c r="I30" s="17" t="s">
        <v>154</v>
      </c>
      <c r="J30" s="70">
        <v>43556</v>
      </c>
      <c r="K30" s="34">
        <f>1100*2+400*3+3000*3</f>
        <v>12400</v>
      </c>
      <c r="L30" s="34"/>
      <c r="M30" s="34"/>
      <c r="N30" s="32"/>
      <c r="O30" s="34"/>
      <c r="P30" s="34"/>
      <c r="Q30" s="17" t="s">
        <v>221</v>
      </c>
    </row>
    <row r="31" spans="1:17" s="22" customFormat="1" ht="59.25" customHeight="1" x14ac:dyDescent="0.2">
      <c r="A31" s="31">
        <f>A30+1</f>
        <v>2</v>
      </c>
      <c r="B31" s="32" t="s">
        <v>256</v>
      </c>
      <c r="C31" s="17" t="s">
        <v>226</v>
      </c>
      <c r="D31" s="58" t="s">
        <v>144</v>
      </c>
      <c r="E31" s="58"/>
      <c r="F31" s="58"/>
      <c r="G31" s="17" t="s">
        <v>257</v>
      </c>
      <c r="H31" s="33" t="s">
        <v>119</v>
      </c>
      <c r="I31" s="17" t="s">
        <v>258</v>
      </c>
      <c r="J31" s="76" t="s">
        <v>310</v>
      </c>
      <c r="K31" s="34">
        <f>1100*2+400*3+3000*3</f>
        <v>12400</v>
      </c>
      <c r="L31" s="34"/>
      <c r="M31" s="34"/>
      <c r="N31" s="32"/>
      <c r="O31" s="34"/>
      <c r="P31" s="34"/>
      <c r="Q31" s="17" t="s">
        <v>221</v>
      </c>
    </row>
    <row r="32" spans="1:17" s="22" customFormat="1" ht="49.5" customHeight="1" x14ac:dyDescent="0.2">
      <c r="A32" s="31">
        <f t="shared" ref="A32:A54" si="2">A31+1</f>
        <v>3</v>
      </c>
      <c r="B32" s="32" t="s">
        <v>107</v>
      </c>
      <c r="C32" s="17" t="s">
        <v>109</v>
      </c>
      <c r="D32" s="58" t="s">
        <v>144</v>
      </c>
      <c r="E32" s="58"/>
      <c r="F32" s="58"/>
      <c r="G32" s="17" t="s">
        <v>108</v>
      </c>
      <c r="H32" s="33" t="s">
        <v>121</v>
      </c>
      <c r="I32" s="17" t="s">
        <v>110</v>
      </c>
      <c r="J32" s="75" t="s">
        <v>310</v>
      </c>
      <c r="K32" s="34">
        <v>6000</v>
      </c>
      <c r="L32" s="34"/>
      <c r="M32" s="34"/>
      <c r="O32" s="34"/>
      <c r="P32" s="34"/>
      <c r="Q32" s="17" t="s">
        <v>220</v>
      </c>
    </row>
    <row r="33" spans="1:17" s="22" customFormat="1" ht="77.25" customHeight="1" x14ac:dyDescent="0.2">
      <c r="A33" s="31">
        <f t="shared" si="2"/>
        <v>4</v>
      </c>
      <c r="B33" s="32" t="s">
        <v>83</v>
      </c>
      <c r="C33" s="17" t="s">
        <v>230</v>
      </c>
      <c r="D33" s="58"/>
      <c r="E33" s="58"/>
      <c r="F33" s="58" t="s">
        <v>144</v>
      </c>
      <c r="G33" s="17" t="s">
        <v>238</v>
      </c>
      <c r="H33" s="33" t="s">
        <v>126</v>
      </c>
      <c r="I33" s="17" t="s">
        <v>239</v>
      </c>
      <c r="J33" s="70">
        <v>43780</v>
      </c>
      <c r="K33" s="34">
        <f>1100*2+400*1+3000*1</f>
        <v>5600</v>
      </c>
      <c r="L33" s="34"/>
      <c r="M33" s="34"/>
      <c r="N33" s="32"/>
      <c r="O33" s="34"/>
      <c r="P33" s="34"/>
      <c r="Q33" s="17" t="s">
        <v>223</v>
      </c>
    </row>
    <row r="34" spans="1:17" s="22" customFormat="1" ht="81.75" customHeight="1" x14ac:dyDescent="0.2">
      <c r="A34" s="31">
        <f t="shared" si="2"/>
        <v>5</v>
      </c>
      <c r="B34" s="42" t="s">
        <v>67</v>
      </c>
      <c r="C34" s="37" t="s">
        <v>230</v>
      </c>
      <c r="D34" s="59"/>
      <c r="E34" s="42"/>
      <c r="F34" s="59" t="s">
        <v>144</v>
      </c>
      <c r="G34" s="17" t="s">
        <v>68</v>
      </c>
      <c r="H34" s="33" t="s">
        <v>123</v>
      </c>
      <c r="I34" s="17" t="s">
        <v>239</v>
      </c>
      <c r="J34" s="70">
        <v>43766</v>
      </c>
      <c r="K34" s="34">
        <f>1100*2+400*1+3000*1</f>
        <v>5600</v>
      </c>
      <c r="L34" s="34"/>
      <c r="M34" s="34"/>
      <c r="N34" s="32"/>
      <c r="O34" s="34"/>
      <c r="P34" s="34"/>
      <c r="Q34" s="17" t="s">
        <v>223</v>
      </c>
    </row>
    <row r="35" spans="1:17" s="22" customFormat="1" ht="87" customHeight="1" x14ac:dyDescent="0.2">
      <c r="A35" s="31">
        <f t="shared" si="2"/>
        <v>6</v>
      </c>
      <c r="B35" s="42" t="s">
        <v>67</v>
      </c>
      <c r="C35" s="37" t="s">
        <v>230</v>
      </c>
      <c r="D35" s="59"/>
      <c r="E35" s="42"/>
      <c r="F35" s="59" t="s">
        <v>144</v>
      </c>
      <c r="G35" s="17" t="s">
        <v>237</v>
      </c>
      <c r="H35" s="33" t="s">
        <v>126</v>
      </c>
      <c r="I35" s="17" t="s">
        <v>239</v>
      </c>
      <c r="J35" s="70">
        <v>43535</v>
      </c>
      <c r="K35" s="34">
        <f t="shared" ref="K35:K42" si="3">1100*2+400*1+3000*1</f>
        <v>5600</v>
      </c>
      <c r="L35" s="34"/>
      <c r="M35" s="34"/>
      <c r="N35" s="32"/>
      <c r="O35" s="34"/>
      <c r="P35" s="34"/>
      <c r="Q35" s="17" t="s">
        <v>223</v>
      </c>
    </row>
    <row r="36" spans="1:17" s="22" customFormat="1" ht="62.25" customHeight="1" x14ac:dyDescent="0.2">
      <c r="A36" s="31">
        <f t="shared" si="2"/>
        <v>7</v>
      </c>
      <c r="B36" s="42" t="s">
        <v>67</v>
      </c>
      <c r="C36" s="37" t="s">
        <v>230</v>
      </c>
      <c r="D36" s="59"/>
      <c r="E36" s="42"/>
      <c r="F36" s="59" t="s">
        <v>144</v>
      </c>
      <c r="G36" s="17" t="s">
        <v>87</v>
      </c>
      <c r="H36" s="35" t="s">
        <v>119</v>
      </c>
      <c r="I36" s="17" t="s">
        <v>251</v>
      </c>
      <c r="J36" s="70">
        <v>43542</v>
      </c>
      <c r="K36" s="34">
        <f>1100*2+400*3+3000*3</f>
        <v>12400</v>
      </c>
      <c r="L36" s="34"/>
      <c r="M36" s="34"/>
      <c r="N36" s="32"/>
      <c r="O36" s="34"/>
      <c r="P36" s="34"/>
      <c r="Q36" s="17" t="s">
        <v>223</v>
      </c>
    </row>
    <row r="37" spans="1:17" s="22" customFormat="1" ht="75.75" customHeight="1" x14ac:dyDescent="0.2">
      <c r="A37" s="31">
        <f t="shared" si="2"/>
        <v>8</v>
      </c>
      <c r="B37" s="42" t="s">
        <v>67</v>
      </c>
      <c r="C37" s="37" t="s">
        <v>230</v>
      </c>
      <c r="D37" s="59"/>
      <c r="E37" s="42"/>
      <c r="F37" s="59" t="s">
        <v>144</v>
      </c>
      <c r="G37" s="17" t="s">
        <v>86</v>
      </c>
      <c r="H37" s="33" t="s">
        <v>125</v>
      </c>
      <c r="I37" s="17" t="s">
        <v>239</v>
      </c>
      <c r="J37" s="70">
        <v>43626</v>
      </c>
      <c r="K37" s="34">
        <f t="shared" si="3"/>
        <v>5600</v>
      </c>
      <c r="L37" s="34"/>
      <c r="M37" s="34"/>
      <c r="N37" s="32"/>
      <c r="O37" s="34"/>
      <c r="P37" s="34"/>
      <c r="Q37" s="17" t="s">
        <v>223</v>
      </c>
    </row>
    <row r="38" spans="1:17" s="22" customFormat="1" ht="83.25" customHeight="1" x14ac:dyDescent="0.2">
      <c r="A38" s="31">
        <f t="shared" si="2"/>
        <v>9</v>
      </c>
      <c r="B38" s="42" t="s">
        <v>84</v>
      </c>
      <c r="C38" s="37" t="s">
        <v>231</v>
      </c>
      <c r="D38" s="59"/>
      <c r="E38" s="42"/>
      <c r="F38" s="59" t="s">
        <v>144</v>
      </c>
      <c r="G38" s="17" t="s">
        <v>85</v>
      </c>
      <c r="H38" s="33" t="s">
        <v>126</v>
      </c>
      <c r="I38" s="17" t="s">
        <v>239</v>
      </c>
      <c r="J38" s="70">
        <v>43535</v>
      </c>
      <c r="K38" s="34">
        <f t="shared" si="3"/>
        <v>5600</v>
      </c>
      <c r="L38" s="34"/>
      <c r="M38" s="34"/>
      <c r="N38" s="32"/>
      <c r="O38" s="34"/>
      <c r="P38" s="34"/>
      <c r="Q38" s="17" t="s">
        <v>223</v>
      </c>
    </row>
    <row r="39" spans="1:17" s="22" customFormat="1" ht="51.75" customHeight="1" x14ac:dyDescent="0.2">
      <c r="A39" s="31">
        <f t="shared" si="2"/>
        <v>10</v>
      </c>
      <c r="B39" s="32" t="s">
        <v>88</v>
      </c>
      <c r="C39" s="17" t="s">
        <v>231</v>
      </c>
      <c r="D39" s="58"/>
      <c r="E39" s="58"/>
      <c r="F39" s="58" t="s">
        <v>144</v>
      </c>
      <c r="G39" s="17" t="s">
        <v>89</v>
      </c>
      <c r="H39" s="35" t="s">
        <v>119</v>
      </c>
      <c r="I39" s="17" t="s">
        <v>251</v>
      </c>
      <c r="J39" s="70">
        <v>43647</v>
      </c>
      <c r="K39" s="34">
        <f>1100*2+400*3+3000*3</f>
        <v>12400</v>
      </c>
      <c r="L39" s="34"/>
      <c r="M39" s="34"/>
      <c r="N39" s="32"/>
      <c r="O39" s="34"/>
      <c r="P39" s="34"/>
      <c r="Q39" s="17" t="s">
        <v>223</v>
      </c>
    </row>
    <row r="40" spans="1:17" s="22" customFormat="1" ht="48" customHeight="1" x14ac:dyDescent="0.2">
      <c r="A40" s="31">
        <f t="shared" si="2"/>
        <v>11</v>
      </c>
      <c r="B40" s="66" t="s">
        <v>90</v>
      </c>
      <c r="C40" s="17" t="s">
        <v>231</v>
      </c>
      <c r="D40" s="58"/>
      <c r="E40" s="58"/>
      <c r="F40" s="58" t="s">
        <v>144</v>
      </c>
      <c r="G40" s="17" t="s">
        <v>94</v>
      </c>
      <c r="H40" s="33" t="s">
        <v>123</v>
      </c>
      <c r="I40" s="17" t="s">
        <v>95</v>
      </c>
      <c r="J40" s="70">
        <v>43528</v>
      </c>
      <c r="K40" s="34">
        <f t="shared" si="3"/>
        <v>5600</v>
      </c>
      <c r="L40" s="34"/>
      <c r="M40" s="34"/>
      <c r="N40" s="32"/>
      <c r="O40" s="34"/>
      <c r="P40" s="34"/>
      <c r="Q40" s="17" t="s">
        <v>223</v>
      </c>
    </row>
    <row r="41" spans="1:17" s="22" customFormat="1" ht="48" customHeight="1" x14ac:dyDescent="0.2">
      <c r="A41" s="31">
        <f t="shared" si="2"/>
        <v>12</v>
      </c>
      <c r="B41" s="32" t="s">
        <v>91</v>
      </c>
      <c r="C41" s="17" t="s">
        <v>230</v>
      </c>
      <c r="D41" s="58"/>
      <c r="E41" s="58"/>
      <c r="F41" s="58" t="s">
        <v>144</v>
      </c>
      <c r="G41" s="17" t="s">
        <v>268</v>
      </c>
      <c r="H41" s="33" t="s">
        <v>123</v>
      </c>
      <c r="I41" s="17" t="s">
        <v>95</v>
      </c>
      <c r="J41" s="70">
        <v>43528</v>
      </c>
      <c r="K41" s="34">
        <f t="shared" si="3"/>
        <v>5600</v>
      </c>
      <c r="L41" s="34"/>
      <c r="M41" s="34"/>
      <c r="N41" s="32"/>
      <c r="O41" s="34"/>
      <c r="P41" s="34"/>
      <c r="Q41" s="17" t="s">
        <v>223</v>
      </c>
    </row>
    <row r="42" spans="1:17" s="22" customFormat="1" ht="48" customHeight="1" x14ac:dyDescent="0.2">
      <c r="A42" s="31">
        <f t="shared" si="2"/>
        <v>13</v>
      </c>
      <c r="B42" s="66" t="s">
        <v>92</v>
      </c>
      <c r="C42" s="17" t="s">
        <v>232</v>
      </c>
      <c r="D42" s="58"/>
      <c r="E42" s="58"/>
      <c r="F42" s="58" t="s">
        <v>144</v>
      </c>
      <c r="G42" s="17" t="s">
        <v>94</v>
      </c>
      <c r="H42" s="33" t="s">
        <v>123</v>
      </c>
      <c r="I42" s="17" t="s">
        <v>95</v>
      </c>
      <c r="J42" s="70">
        <v>43647</v>
      </c>
      <c r="K42" s="34">
        <f t="shared" si="3"/>
        <v>5600</v>
      </c>
      <c r="L42" s="34"/>
      <c r="M42" s="34"/>
      <c r="N42" s="32"/>
      <c r="O42" s="34"/>
      <c r="P42" s="34"/>
      <c r="Q42" s="17" t="s">
        <v>223</v>
      </c>
    </row>
    <row r="43" spans="1:17" s="22" customFormat="1" ht="48" customHeight="1" x14ac:dyDescent="0.2">
      <c r="A43" s="31">
        <f t="shared" si="2"/>
        <v>14</v>
      </c>
      <c r="B43" s="32" t="s">
        <v>102</v>
      </c>
      <c r="C43" s="17" t="s">
        <v>229</v>
      </c>
      <c r="D43" s="58"/>
      <c r="E43" s="58"/>
      <c r="F43" s="58" t="s">
        <v>144</v>
      </c>
      <c r="G43" s="17" t="s">
        <v>81</v>
      </c>
      <c r="H43" s="33" t="s">
        <v>265</v>
      </c>
      <c r="I43" s="17" t="s">
        <v>82</v>
      </c>
      <c r="J43" s="70">
        <v>43617</v>
      </c>
      <c r="K43" s="34">
        <f>1100*2+400*3+3000*3</f>
        <v>12400</v>
      </c>
      <c r="L43" s="70">
        <v>43617</v>
      </c>
      <c r="M43" s="34"/>
      <c r="N43" s="32"/>
      <c r="O43" s="34"/>
      <c r="P43" s="34"/>
      <c r="Q43" s="17" t="s">
        <v>180</v>
      </c>
    </row>
    <row r="44" spans="1:17" s="22" customFormat="1" ht="48" customHeight="1" x14ac:dyDescent="0.2">
      <c r="A44" s="31">
        <f t="shared" si="2"/>
        <v>15</v>
      </c>
      <c r="B44" s="32" t="s">
        <v>55</v>
      </c>
      <c r="C44" s="17" t="s">
        <v>228</v>
      </c>
      <c r="D44" s="58"/>
      <c r="E44" s="58"/>
      <c r="F44" s="58" t="s">
        <v>144</v>
      </c>
      <c r="G44" s="17" t="s">
        <v>81</v>
      </c>
      <c r="H44" s="33" t="s">
        <v>265</v>
      </c>
      <c r="I44" s="17" t="s">
        <v>82</v>
      </c>
      <c r="J44" s="70">
        <v>43617</v>
      </c>
      <c r="K44" s="34">
        <f t="shared" ref="K44:K51" si="4">1100*2+400*3+3000*3</f>
        <v>12400</v>
      </c>
      <c r="L44" s="70">
        <v>43617</v>
      </c>
      <c r="M44" s="34"/>
      <c r="N44" s="32"/>
      <c r="O44" s="34"/>
      <c r="P44" s="34"/>
      <c r="Q44" s="17" t="s">
        <v>180</v>
      </c>
    </row>
    <row r="45" spans="1:17" s="22" customFormat="1" ht="48" customHeight="1" x14ac:dyDescent="0.2">
      <c r="A45" s="31">
        <f t="shared" si="2"/>
        <v>16</v>
      </c>
      <c r="B45" s="32" t="s">
        <v>103</v>
      </c>
      <c r="C45" s="17" t="s">
        <v>229</v>
      </c>
      <c r="D45" s="58"/>
      <c r="E45" s="58"/>
      <c r="F45" s="58" t="s">
        <v>144</v>
      </c>
      <c r="G45" s="17" t="s">
        <v>81</v>
      </c>
      <c r="H45" s="33" t="s">
        <v>265</v>
      </c>
      <c r="I45" s="17" t="s">
        <v>82</v>
      </c>
      <c r="J45" s="70">
        <v>43709</v>
      </c>
      <c r="K45" s="34">
        <f t="shared" si="4"/>
        <v>12400</v>
      </c>
      <c r="L45" s="70">
        <v>43709</v>
      </c>
      <c r="M45" s="34"/>
      <c r="N45" s="32"/>
      <c r="O45" s="34"/>
      <c r="P45" s="34"/>
      <c r="Q45" s="17" t="s">
        <v>180</v>
      </c>
    </row>
    <row r="46" spans="1:17" s="22" customFormat="1" ht="52.5" customHeight="1" x14ac:dyDescent="0.2">
      <c r="A46" s="31">
        <f t="shared" si="2"/>
        <v>17</v>
      </c>
      <c r="B46" s="32" t="s">
        <v>104</v>
      </c>
      <c r="C46" s="17" t="s">
        <v>229</v>
      </c>
      <c r="D46" s="58"/>
      <c r="E46" s="58"/>
      <c r="F46" s="58" t="s">
        <v>144</v>
      </c>
      <c r="G46" s="17" t="s">
        <v>81</v>
      </c>
      <c r="H46" s="33" t="s">
        <v>265</v>
      </c>
      <c r="I46" s="17" t="s">
        <v>82</v>
      </c>
      <c r="J46" s="70">
        <v>43709</v>
      </c>
      <c r="K46" s="34">
        <f t="shared" si="4"/>
        <v>12400</v>
      </c>
      <c r="L46" s="70">
        <v>43709</v>
      </c>
      <c r="M46" s="34"/>
      <c r="N46" s="32"/>
      <c r="O46" s="34"/>
      <c r="P46" s="34"/>
      <c r="Q46" s="17" t="s">
        <v>180</v>
      </c>
    </row>
    <row r="47" spans="1:17" s="40" customFormat="1" ht="52.5" customHeight="1" x14ac:dyDescent="0.2">
      <c r="A47" s="31">
        <f t="shared" si="2"/>
        <v>18</v>
      </c>
      <c r="B47" s="65" t="s">
        <v>244</v>
      </c>
      <c r="C47" s="17" t="s">
        <v>226</v>
      </c>
      <c r="D47" s="43"/>
      <c r="E47" s="43"/>
      <c r="F47" s="43" t="s">
        <v>144</v>
      </c>
      <c r="G47" s="18" t="s">
        <v>184</v>
      </c>
      <c r="H47" s="43" t="s">
        <v>120</v>
      </c>
      <c r="I47" s="18" t="s">
        <v>78</v>
      </c>
      <c r="J47" s="72" t="s">
        <v>319</v>
      </c>
      <c r="K47" s="34">
        <f>1100*2+400*6+3000*6</f>
        <v>22600</v>
      </c>
      <c r="L47" s="34"/>
      <c r="M47" s="60"/>
      <c r="N47" s="39"/>
      <c r="O47" s="50"/>
      <c r="P47" s="60"/>
      <c r="Q47" s="18" t="s">
        <v>152</v>
      </c>
    </row>
    <row r="48" spans="1:17" s="40" customFormat="1" ht="52.5" customHeight="1" x14ac:dyDescent="0.2">
      <c r="A48" s="31">
        <f t="shared" si="2"/>
        <v>19</v>
      </c>
      <c r="B48" s="39" t="s">
        <v>202</v>
      </c>
      <c r="C48" s="17" t="s">
        <v>228</v>
      </c>
      <c r="D48" s="43"/>
      <c r="E48" s="43"/>
      <c r="F48" s="43" t="s">
        <v>144</v>
      </c>
      <c r="G48" s="18" t="s">
        <v>203</v>
      </c>
      <c r="H48" s="43" t="s">
        <v>121</v>
      </c>
      <c r="I48" s="18" t="s">
        <v>78</v>
      </c>
      <c r="J48" s="70">
        <v>43612</v>
      </c>
      <c r="K48" s="34">
        <f>1100*2+400*2+3000*2</f>
        <v>9000</v>
      </c>
      <c r="L48" s="34"/>
      <c r="M48" s="60"/>
      <c r="N48" s="39"/>
      <c r="O48" s="50"/>
      <c r="P48" s="60"/>
      <c r="Q48" s="17" t="s">
        <v>224</v>
      </c>
    </row>
    <row r="49" spans="1:17" s="40" customFormat="1" ht="52.5" customHeight="1" x14ac:dyDescent="0.2">
      <c r="A49" s="31">
        <f t="shared" si="2"/>
        <v>20</v>
      </c>
      <c r="B49" s="45" t="s">
        <v>210</v>
      </c>
      <c r="C49" s="17" t="s">
        <v>229</v>
      </c>
      <c r="D49" s="43"/>
      <c r="E49" s="43"/>
      <c r="F49" s="43" t="s">
        <v>144</v>
      </c>
      <c r="G49" s="18" t="s">
        <v>201</v>
      </c>
      <c r="H49" s="43" t="s">
        <v>119</v>
      </c>
      <c r="I49" s="18" t="s">
        <v>78</v>
      </c>
      <c r="J49" s="77">
        <v>43521</v>
      </c>
      <c r="K49" s="34">
        <f t="shared" si="4"/>
        <v>12400</v>
      </c>
      <c r="L49" s="34"/>
      <c r="M49" s="60"/>
      <c r="N49" s="39"/>
      <c r="O49" s="50"/>
      <c r="P49" s="60"/>
      <c r="Q49" s="17" t="s">
        <v>224</v>
      </c>
    </row>
    <row r="50" spans="1:17" s="40" customFormat="1" ht="52.5" customHeight="1" x14ac:dyDescent="0.2">
      <c r="A50" s="31">
        <f t="shared" si="2"/>
        <v>21</v>
      </c>
      <c r="B50" s="39" t="s">
        <v>211</v>
      </c>
      <c r="C50" s="18" t="s">
        <v>212</v>
      </c>
      <c r="D50" s="43"/>
      <c r="E50" s="43"/>
      <c r="F50" s="43" t="s">
        <v>144</v>
      </c>
      <c r="G50" s="18" t="s">
        <v>243</v>
      </c>
      <c r="H50" s="43" t="s">
        <v>119</v>
      </c>
      <c r="I50" s="18" t="s">
        <v>78</v>
      </c>
      <c r="J50" s="77">
        <v>43525</v>
      </c>
      <c r="K50" s="34">
        <f t="shared" si="4"/>
        <v>12400</v>
      </c>
      <c r="L50" s="34"/>
      <c r="M50" s="60"/>
      <c r="N50" s="39"/>
      <c r="O50" s="50"/>
      <c r="P50" s="60"/>
      <c r="Q50" s="18" t="s">
        <v>153</v>
      </c>
    </row>
    <row r="51" spans="1:17" s="40" customFormat="1" ht="52.5" customHeight="1" x14ac:dyDescent="0.2">
      <c r="A51" s="31">
        <f t="shared" si="2"/>
        <v>22</v>
      </c>
      <c r="B51" s="51" t="s">
        <v>213</v>
      </c>
      <c r="C51" s="51" t="s">
        <v>235</v>
      </c>
      <c r="D51" s="36"/>
      <c r="E51" s="36"/>
      <c r="F51" s="64" t="s">
        <v>144</v>
      </c>
      <c r="G51" s="18" t="s">
        <v>243</v>
      </c>
      <c r="H51" s="43" t="s">
        <v>119</v>
      </c>
      <c r="I51" s="18" t="s">
        <v>78</v>
      </c>
      <c r="J51" s="77">
        <v>43525</v>
      </c>
      <c r="K51" s="34">
        <f t="shared" si="4"/>
        <v>12400</v>
      </c>
      <c r="L51" s="34"/>
      <c r="M51" s="60"/>
      <c r="N51" s="39"/>
      <c r="O51" s="50"/>
      <c r="P51" s="60"/>
      <c r="Q51" s="18" t="s">
        <v>153</v>
      </c>
    </row>
    <row r="52" spans="1:17" s="40" customFormat="1" ht="45.75" customHeight="1" x14ac:dyDescent="0.2">
      <c r="A52" s="31">
        <f t="shared" si="2"/>
        <v>23</v>
      </c>
      <c r="B52" s="39" t="s">
        <v>98</v>
      </c>
      <c r="C52" s="18" t="s">
        <v>76</v>
      </c>
      <c r="D52" s="43"/>
      <c r="E52" s="43"/>
      <c r="F52" s="43" t="s">
        <v>144</v>
      </c>
      <c r="G52" s="18" t="s">
        <v>100</v>
      </c>
      <c r="H52" s="35" t="s">
        <v>164</v>
      </c>
      <c r="I52" s="18" t="s">
        <v>73</v>
      </c>
      <c r="J52" s="77">
        <v>43514</v>
      </c>
      <c r="K52" s="34">
        <f>1100*2+400*1+3000*1</f>
        <v>5600</v>
      </c>
      <c r="L52" s="34"/>
      <c r="M52" s="50"/>
      <c r="N52" s="39"/>
      <c r="O52" s="50"/>
      <c r="P52" s="50"/>
      <c r="Q52" s="18" t="s">
        <v>139</v>
      </c>
    </row>
    <row r="53" spans="1:17" s="40" customFormat="1" ht="45.75" customHeight="1" x14ac:dyDescent="0.2">
      <c r="A53" s="31">
        <f t="shared" si="2"/>
        <v>24</v>
      </c>
      <c r="B53" s="39" t="s">
        <v>99</v>
      </c>
      <c r="C53" s="18" t="s">
        <v>229</v>
      </c>
      <c r="D53" s="43"/>
      <c r="E53" s="43"/>
      <c r="F53" s="43" t="s">
        <v>144</v>
      </c>
      <c r="G53" s="18" t="s">
        <v>100</v>
      </c>
      <c r="H53" s="35" t="s">
        <v>164</v>
      </c>
      <c r="I53" s="18" t="s">
        <v>73</v>
      </c>
      <c r="J53" s="77">
        <v>43528</v>
      </c>
      <c r="K53" s="34">
        <f>1100*2+400*1+3000*1</f>
        <v>5600</v>
      </c>
      <c r="L53" s="34"/>
      <c r="M53" s="50"/>
      <c r="N53" s="39"/>
      <c r="O53" s="50"/>
      <c r="P53" s="50"/>
      <c r="Q53" s="18" t="s">
        <v>139</v>
      </c>
    </row>
    <row r="54" spans="1:17" s="40" customFormat="1" ht="45.75" customHeight="1" x14ac:dyDescent="0.2">
      <c r="A54" s="31">
        <f t="shared" si="2"/>
        <v>25</v>
      </c>
      <c r="B54" s="39" t="s">
        <v>183</v>
      </c>
      <c r="C54" s="18" t="s">
        <v>151</v>
      </c>
      <c r="D54" s="43"/>
      <c r="E54" s="43"/>
      <c r="F54" s="43" t="s">
        <v>144</v>
      </c>
      <c r="G54" s="18" t="s">
        <v>184</v>
      </c>
      <c r="H54" s="35" t="s">
        <v>120</v>
      </c>
      <c r="I54" s="18" t="s">
        <v>185</v>
      </c>
      <c r="J54" s="77">
        <v>43539</v>
      </c>
      <c r="K54" s="34">
        <f>1100*2+400*6+3000*6</f>
        <v>22600</v>
      </c>
      <c r="L54" s="34"/>
      <c r="M54" s="50"/>
      <c r="N54" s="39"/>
      <c r="O54" s="34"/>
      <c r="P54" s="50"/>
      <c r="Q54" s="18" t="s">
        <v>186</v>
      </c>
    </row>
    <row r="55" spans="1:17" s="22" customFormat="1" ht="38.25" customHeight="1" x14ac:dyDescent="0.2">
      <c r="A55" s="31"/>
      <c r="B55" s="61" t="s">
        <v>291</v>
      </c>
      <c r="C55" s="17"/>
      <c r="D55" s="58"/>
      <c r="E55" s="58"/>
      <c r="F55" s="58"/>
      <c r="G55" s="17"/>
      <c r="H55" s="33"/>
      <c r="I55" s="17"/>
      <c r="J55" s="70"/>
      <c r="K55" s="62">
        <f>SUM(K11:K54)</f>
        <v>891800</v>
      </c>
      <c r="L55" s="62"/>
      <c r="M55" s="62"/>
      <c r="N55" s="62"/>
      <c r="O55" s="62"/>
      <c r="P55" s="62"/>
      <c r="Q55" s="17"/>
    </row>
    <row r="56" spans="1:17" s="22" customFormat="1" ht="15.75" x14ac:dyDescent="0.2">
      <c r="A56" s="23"/>
      <c r="C56" s="15"/>
      <c r="D56" s="56"/>
      <c r="E56" s="56"/>
      <c r="F56" s="56"/>
      <c r="G56" s="15"/>
      <c r="H56" s="24"/>
      <c r="I56" s="15"/>
      <c r="J56" s="15"/>
      <c r="K56" s="25"/>
      <c r="L56" s="25"/>
      <c r="M56" s="25"/>
      <c r="N56" s="25"/>
      <c r="O56" s="25"/>
      <c r="P56" s="25"/>
      <c r="Q56" s="15"/>
    </row>
    <row r="57" spans="1:17" s="22" customFormat="1" ht="15.75" x14ac:dyDescent="0.2">
      <c r="C57" s="56"/>
      <c r="D57" s="56"/>
      <c r="F57" s="56"/>
      <c r="H57" s="56"/>
      <c r="K57" s="63"/>
      <c r="L57" s="63"/>
      <c r="M57" s="63"/>
      <c r="N57" s="63"/>
      <c r="O57" s="63"/>
      <c r="P57" s="63"/>
    </row>
    <row r="58" spans="1:17" s="22" customFormat="1" ht="15.75" x14ac:dyDescent="0.2">
      <c r="C58" s="56"/>
      <c r="D58" s="56"/>
      <c r="F58" s="56"/>
      <c r="H58" s="56"/>
      <c r="K58" s="63"/>
      <c r="L58" s="63"/>
      <c r="M58" s="63"/>
      <c r="N58" s="63"/>
      <c r="O58" s="63"/>
      <c r="P58" s="63"/>
    </row>
    <row r="59" spans="1:17" s="22" customFormat="1" ht="15.75" x14ac:dyDescent="0.2">
      <c r="A59" s="23"/>
      <c r="C59" s="15"/>
      <c r="D59" s="56"/>
      <c r="E59" s="56"/>
      <c r="F59" s="56"/>
      <c r="G59" s="15"/>
      <c r="H59" s="24"/>
      <c r="I59" s="15"/>
      <c r="J59" s="15"/>
      <c r="K59" s="25"/>
      <c r="L59" s="25"/>
      <c r="M59" s="25"/>
      <c r="N59" s="25"/>
      <c r="O59" s="25"/>
      <c r="P59" s="25"/>
      <c r="Q59" s="15"/>
    </row>
    <row r="60" spans="1:17" s="22" customFormat="1" ht="15.75" x14ac:dyDescent="0.2">
      <c r="A60" s="23"/>
      <c r="C60" s="15"/>
      <c r="D60" s="56"/>
      <c r="E60" s="56"/>
      <c r="F60" s="56"/>
      <c r="G60" s="15"/>
      <c r="H60" s="24"/>
      <c r="I60" s="15"/>
      <c r="J60" s="15"/>
      <c r="K60" s="25"/>
      <c r="L60" s="25"/>
      <c r="M60" s="25"/>
      <c r="N60" s="25"/>
      <c r="O60" s="25"/>
      <c r="P60" s="25"/>
      <c r="Q60" s="15"/>
    </row>
    <row r="61" spans="1:17" s="22" customFormat="1" ht="15.75" x14ac:dyDescent="0.2">
      <c r="A61" s="23"/>
      <c r="C61" s="15"/>
      <c r="D61" s="56"/>
      <c r="E61" s="56"/>
      <c r="F61" s="56"/>
      <c r="G61" s="15"/>
      <c r="H61" s="24"/>
      <c r="I61" s="15"/>
      <c r="J61" s="15"/>
      <c r="K61" s="25"/>
      <c r="L61" s="25"/>
      <c r="M61" s="25"/>
      <c r="N61" s="25"/>
      <c r="O61" s="25"/>
      <c r="P61" s="25"/>
      <c r="Q61" s="15"/>
    </row>
    <row r="62" spans="1:17" s="22" customFormat="1" ht="15.75" x14ac:dyDescent="0.2">
      <c r="A62" s="23"/>
      <c r="C62" s="15"/>
      <c r="D62" s="56"/>
      <c r="E62" s="56"/>
      <c r="F62" s="56"/>
      <c r="G62" s="15"/>
      <c r="H62" s="24"/>
      <c r="I62" s="15"/>
      <c r="J62" s="15"/>
      <c r="K62" s="25"/>
      <c r="L62" s="25"/>
      <c r="M62" s="25"/>
      <c r="N62" s="25"/>
      <c r="O62" s="25"/>
      <c r="P62" s="25"/>
      <c r="Q62" s="15"/>
    </row>
    <row r="63" spans="1:17" s="22" customFormat="1" ht="15.75" x14ac:dyDescent="0.2">
      <c r="A63" s="23"/>
      <c r="C63" s="15"/>
      <c r="D63" s="56"/>
      <c r="E63" s="56"/>
      <c r="F63" s="56"/>
      <c r="G63" s="15"/>
      <c r="H63" s="24"/>
      <c r="I63" s="15"/>
      <c r="J63" s="15"/>
      <c r="K63" s="25"/>
      <c r="L63" s="25"/>
      <c r="M63" s="25"/>
      <c r="N63" s="25"/>
      <c r="O63" s="25"/>
      <c r="P63" s="25"/>
      <c r="Q63" s="15"/>
    </row>
    <row r="64" spans="1:17" s="22" customFormat="1" ht="15.75" x14ac:dyDescent="0.2">
      <c r="A64" s="23"/>
      <c r="C64" s="15"/>
      <c r="D64" s="56"/>
      <c r="E64" s="56"/>
      <c r="F64" s="56"/>
      <c r="G64" s="15"/>
      <c r="H64" s="24"/>
      <c r="I64" s="15"/>
      <c r="J64" s="15"/>
      <c r="K64" s="25"/>
      <c r="L64" s="25"/>
      <c r="M64" s="25"/>
      <c r="N64" s="25"/>
      <c r="O64" s="25"/>
      <c r="P64" s="25"/>
      <c r="Q64" s="15"/>
    </row>
    <row r="65" spans="1:17" s="22" customFormat="1" ht="15.75" x14ac:dyDescent="0.2">
      <c r="A65" s="23"/>
      <c r="C65" s="15"/>
      <c r="D65" s="56"/>
      <c r="E65" s="56"/>
      <c r="F65" s="56"/>
      <c r="G65" s="15"/>
      <c r="H65" s="24"/>
      <c r="I65" s="15"/>
      <c r="J65" s="15"/>
      <c r="K65" s="25"/>
      <c r="L65" s="25"/>
      <c r="M65" s="25"/>
      <c r="N65" s="25"/>
      <c r="O65" s="25"/>
      <c r="P65" s="25"/>
      <c r="Q65" s="15"/>
    </row>
    <row r="66" spans="1:17" s="22" customFormat="1" ht="15.75" x14ac:dyDescent="0.2">
      <c r="A66" s="23"/>
      <c r="C66" s="15"/>
      <c r="D66" s="56"/>
      <c r="E66" s="56"/>
      <c r="F66" s="56"/>
      <c r="G66" s="15"/>
      <c r="H66" s="24"/>
      <c r="I66" s="15"/>
      <c r="J66" s="15"/>
      <c r="K66" s="25"/>
      <c r="L66" s="25"/>
      <c r="M66" s="25"/>
      <c r="N66" s="25"/>
      <c r="O66" s="25"/>
      <c r="P66" s="25"/>
      <c r="Q66" s="15"/>
    </row>
    <row r="67" spans="1:17" s="22" customFormat="1" ht="15.75" x14ac:dyDescent="0.2">
      <c r="A67" s="23"/>
      <c r="C67" s="15"/>
      <c r="D67" s="56"/>
      <c r="E67" s="56"/>
      <c r="F67" s="56"/>
      <c r="G67" s="15"/>
      <c r="H67" s="24"/>
      <c r="I67" s="15"/>
      <c r="J67" s="15"/>
      <c r="K67" s="25"/>
      <c r="L67" s="25"/>
      <c r="M67" s="25"/>
      <c r="N67" s="25"/>
      <c r="O67" s="25"/>
      <c r="P67" s="25"/>
      <c r="Q67" s="15"/>
    </row>
    <row r="68" spans="1:17" s="22" customFormat="1" ht="15.75" x14ac:dyDescent="0.2">
      <c r="A68" s="23"/>
      <c r="C68" s="15"/>
      <c r="D68" s="56"/>
      <c r="E68" s="56"/>
      <c r="F68" s="56"/>
      <c r="G68" s="15"/>
      <c r="H68" s="24"/>
      <c r="I68" s="15"/>
      <c r="J68" s="15"/>
      <c r="K68" s="25"/>
      <c r="L68" s="25"/>
      <c r="M68" s="25"/>
      <c r="N68" s="25"/>
      <c r="O68" s="25"/>
      <c r="P68" s="25"/>
      <c r="Q68" s="15"/>
    </row>
  </sheetData>
  <mergeCells count="19">
    <mergeCell ref="A5:Q5"/>
    <mergeCell ref="A1:E1"/>
    <mergeCell ref="G1:Q1"/>
    <mergeCell ref="A2:E2"/>
    <mergeCell ref="G2:Q2"/>
    <mergeCell ref="A4:Q4"/>
    <mergeCell ref="A7:A8"/>
    <mergeCell ref="B7:B8"/>
    <mergeCell ref="C7:C8"/>
    <mergeCell ref="D7:D8"/>
    <mergeCell ref="E7:E8"/>
    <mergeCell ref="H7:H8"/>
    <mergeCell ref="I7:I8"/>
    <mergeCell ref="K7:P7"/>
    <mergeCell ref="Q7:Q8"/>
    <mergeCell ref="B24:G24"/>
    <mergeCell ref="F7:F8"/>
    <mergeCell ref="G7:G8"/>
    <mergeCell ref="J7:J8"/>
  </mergeCells>
  <pageMargins left="0.24" right="0.16" top="0.39" bottom="0.37" header="0.3" footer="0.3"/>
  <pageSetup paperSize="9" orientation="landscape" verticalDpi="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="115" zoomScaleNormal="115" workbookViewId="0">
      <selection activeCell="D55" sqref="D55"/>
    </sheetView>
  </sheetViews>
  <sheetFormatPr defaultColWidth="9.125" defaultRowHeight="15.75" x14ac:dyDescent="0.25"/>
  <cols>
    <col min="1" max="1" width="5.125" style="52" customWidth="1"/>
    <col min="2" max="2" width="20.875" style="49" customWidth="1"/>
    <col min="3" max="3" width="11.75" style="52" customWidth="1"/>
    <col min="4" max="4" width="22.125" style="49" customWidth="1"/>
    <col min="5" max="5" width="10.625" style="49" customWidth="1"/>
    <col min="6" max="6" width="24.25" style="49" customWidth="1"/>
    <col min="7" max="7" width="11.5" style="49" customWidth="1"/>
    <col min="8" max="8" width="10.125" style="49" customWidth="1"/>
    <col min="9" max="9" width="13.75" style="21" customWidth="1"/>
    <col min="10" max="16384" width="9.125" style="49"/>
  </cols>
  <sheetData>
    <row r="1" spans="1:10" s="6" customFormat="1" ht="24.75" customHeight="1" x14ac:dyDescent="0.2">
      <c r="A1" s="91" t="s">
        <v>305</v>
      </c>
      <c r="B1" s="91"/>
      <c r="C1" s="91"/>
      <c r="D1" s="91"/>
      <c r="E1" s="91"/>
      <c r="F1" s="91"/>
      <c r="G1" s="91"/>
      <c r="H1" s="91"/>
      <c r="I1" s="91"/>
      <c r="J1" s="68"/>
    </row>
    <row r="2" spans="1:10" s="26" customFormat="1" x14ac:dyDescent="0.2">
      <c r="A2" s="94" t="s">
        <v>302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s="22" customFormat="1" x14ac:dyDescent="0.2">
      <c r="A3" s="23"/>
      <c r="C3" s="15"/>
      <c r="D3" s="15"/>
      <c r="E3" s="24"/>
      <c r="F3" s="15"/>
      <c r="G3" s="15"/>
      <c r="H3" s="25"/>
      <c r="I3" s="15"/>
    </row>
    <row r="4" spans="1:10" s="22" customFormat="1" x14ac:dyDescent="0.2">
      <c r="A4" s="85" t="s">
        <v>0</v>
      </c>
      <c r="B4" s="80" t="s">
        <v>1</v>
      </c>
      <c r="C4" s="80" t="s">
        <v>2</v>
      </c>
      <c r="D4" s="80" t="s">
        <v>286</v>
      </c>
      <c r="E4" s="79" t="s">
        <v>7</v>
      </c>
      <c r="F4" s="80" t="s">
        <v>8</v>
      </c>
      <c r="G4" s="83" t="s">
        <v>315</v>
      </c>
      <c r="H4" s="92" t="s">
        <v>320</v>
      </c>
      <c r="I4" s="80" t="s">
        <v>35</v>
      </c>
    </row>
    <row r="5" spans="1:10" s="15" customFormat="1" ht="58.5" customHeight="1" x14ac:dyDescent="0.2">
      <c r="A5" s="85"/>
      <c r="B5" s="80"/>
      <c r="C5" s="80"/>
      <c r="D5" s="80"/>
      <c r="E5" s="79"/>
      <c r="F5" s="80"/>
      <c r="G5" s="84"/>
      <c r="H5" s="93"/>
      <c r="I5" s="80"/>
    </row>
    <row r="6" spans="1:10" s="30" customFormat="1" x14ac:dyDescent="0.2">
      <c r="A6" s="27" t="s">
        <v>32</v>
      </c>
      <c r="B6" s="28" t="s">
        <v>19</v>
      </c>
      <c r="C6" s="16" t="s">
        <v>20</v>
      </c>
      <c r="D6" s="16" t="s">
        <v>24</v>
      </c>
      <c r="E6" s="28" t="s">
        <v>25</v>
      </c>
      <c r="F6" s="16" t="s">
        <v>26</v>
      </c>
      <c r="G6" s="16"/>
      <c r="H6" s="29" t="s">
        <v>29</v>
      </c>
      <c r="I6" s="16" t="s">
        <v>143</v>
      </c>
    </row>
    <row r="7" spans="1:10" s="22" customFormat="1" ht="31.5" x14ac:dyDescent="0.2">
      <c r="A7" s="31">
        <v>1</v>
      </c>
      <c r="B7" s="32" t="s">
        <v>79</v>
      </c>
      <c r="C7" s="17" t="s">
        <v>228</v>
      </c>
      <c r="D7" s="17" t="s">
        <v>77</v>
      </c>
      <c r="E7" s="33" t="s">
        <v>119</v>
      </c>
      <c r="F7" s="17" t="s">
        <v>78</v>
      </c>
      <c r="G7" s="96">
        <v>43739</v>
      </c>
      <c r="H7" s="34">
        <f>400*3+1100*2+3000*3</f>
        <v>12400</v>
      </c>
      <c r="I7" s="17" t="s">
        <v>222</v>
      </c>
    </row>
    <row r="8" spans="1:10" s="22" customFormat="1" ht="31.5" x14ac:dyDescent="0.2">
      <c r="A8" s="31">
        <f>A7+1</f>
        <v>2</v>
      </c>
      <c r="B8" s="32" t="s">
        <v>63</v>
      </c>
      <c r="C8" s="17" t="s">
        <v>229</v>
      </c>
      <c r="D8" s="17" t="s">
        <v>157</v>
      </c>
      <c r="E8" s="17" t="s">
        <v>119</v>
      </c>
      <c r="F8" s="17" t="s">
        <v>155</v>
      </c>
      <c r="G8" s="96">
        <v>43556</v>
      </c>
      <c r="H8" s="34">
        <f t="shared" ref="H8:H29" si="0">400*3+1100*2+3000*3</f>
        <v>12400</v>
      </c>
      <c r="I8" s="17" t="s">
        <v>222</v>
      </c>
    </row>
    <row r="9" spans="1:10" s="22" customFormat="1" ht="31.5" x14ac:dyDescent="0.2">
      <c r="A9" s="31">
        <f t="shared" ref="A9:A72" si="1">A8+1</f>
        <v>3</v>
      </c>
      <c r="B9" s="32" t="s">
        <v>96</v>
      </c>
      <c r="C9" s="17" t="s">
        <v>228</v>
      </c>
      <c r="D9" s="18" t="s">
        <v>97</v>
      </c>
      <c r="E9" s="35" t="s">
        <v>119</v>
      </c>
      <c r="F9" s="17" t="s">
        <v>145</v>
      </c>
      <c r="G9" s="96">
        <v>43525</v>
      </c>
      <c r="H9" s="34">
        <f t="shared" si="0"/>
        <v>12400</v>
      </c>
      <c r="I9" s="17" t="s">
        <v>221</v>
      </c>
    </row>
    <row r="10" spans="1:10" s="22" customFormat="1" ht="32.25" customHeight="1" x14ac:dyDescent="0.2">
      <c r="A10" s="31">
        <f t="shared" si="1"/>
        <v>4</v>
      </c>
      <c r="B10" s="32" t="s">
        <v>58</v>
      </c>
      <c r="C10" s="17" t="s">
        <v>140</v>
      </c>
      <c r="D10" s="18" t="s">
        <v>241</v>
      </c>
      <c r="E10" s="35" t="s">
        <v>119</v>
      </c>
      <c r="F10" s="17" t="s">
        <v>73</v>
      </c>
      <c r="G10" s="17" t="s">
        <v>310</v>
      </c>
      <c r="H10" s="34">
        <f t="shared" si="0"/>
        <v>12400</v>
      </c>
      <c r="I10" s="17" t="s">
        <v>221</v>
      </c>
    </row>
    <row r="11" spans="1:10" s="22" customFormat="1" ht="23.25" customHeight="1" x14ac:dyDescent="0.2">
      <c r="A11" s="31">
        <f t="shared" si="1"/>
        <v>5</v>
      </c>
      <c r="B11" s="32" t="s">
        <v>105</v>
      </c>
      <c r="C11" s="9" t="s">
        <v>151</v>
      </c>
      <c r="D11" s="17" t="s">
        <v>106</v>
      </c>
      <c r="E11" s="33" t="s">
        <v>119</v>
      </c>
      <c r="F11" s="17" t="s">
        <v>146</v>
      </c>
      <c r="G11" s="96">
        <v>43709</v>
      </c>
      <c r="H11" s="34">
        <f t="shared" si="0"/>
        <v>12400</v>
      </c>
      <c r="I11" s="17" t="s">
        <v>221</v>
      </c>
    </row>
    <row r="12" spans="1:10" s="22" customFormat="1" ht="47.25" x14ac:dyDescent="0.2">
      <c r="A12" s="31">
        <f t="shared" si="1"/>
        <v>6</v>
      </c>
      <c r="B12" s="32" t="s">
        <v>256</v>
      </c>
      <c r="C12" s="9" t="s">
        <v>151</v>
      </c>
      <c r="D12" s="17" t="s">
        <v>257</v>
      </c>
      <c r="E12" s="33" t="s">
        <v>119</v>
      </c>
      <c r="F12" s="17" t="s">
        <v>258</v>
      </c>
      <c r="G12" s="97" t="s">
        <v>310</v>
      </c>
      <c r="H12" s="34">
        <f t="shared" si="0"/>
        <v>12400</v>
      </c>
      <c r="I12" s="17" t="s">
        <v>221</v>
      </c>
    </row>
    <row r="13" spans="1:10" s="22" customFormat="1" ht="47.25" x14ac:dyDescent="0.2">
      <c r="A13" s="31">
        <f t="shared" si="1"/>
        <v>7</v>
      </c>
      <c r="B13" s="39" t="s">
        <v>38</v>
      </c>
      <c r="C13" s="9" t="s">
        <v>151</v>
      </c>
      <c r="D13" s="17" t="s">
        <v>66</v>
      </c>
      <c r="E13" s="33" t="s">
        <v>125</v>
      </c>
      <c r="F13" s="17" t="s">
        <v>239</v>
      </c>
      <c r="G13" s="96">
        <v>43598</v>
      </c>
      <c r="H13" s="34">
        <f>400*1+1100*2+3000*1</f>
        <v>5600</v>
      </c>
      <c r="I13" s="17" t="s">
        <v>223</v>
      </c>
    </row>
    <row r="14" spans="1:10" s="22" customFormat="1" ht="47.25" x14ac:dyDescent="0.2">
      <c r="A14" s="31">
        <f t="shared" si="1"/>
        <v>8</v>
      </c>
      <c r="B14" s="39" t="s">
        <v>38</v>
      </c>
      <c r="C14" s="9" t="s">
        <v>151</v>
      </c>
      <c r="D14" s="17" t="s">
        <v>71</v>
      </c>
      <c r="E14" s="33" t="s">
        <v>125</v>
      </c>
      <c r="F14" s="17" t="s">
        <v>239</v>
      </c>
      <c r="G14" s="58" t="s">
        <v>311</v>
      </c>
      <c r="H14" s="34">
        <f t="shared" ref="H14:H17" si="2">400*1+1100*2+3000*1</f>
        <v>5600</v>
      </c>
      <c r="I14" s="17" t="s">
        <v>223</v>
      </c>
    </row>
    <row r="15" spans="1:10" s="22" customFormat="1" ht="63" x14ac:dyDescent="0.2">
      <c r="A15" s="31">
        <f t="shared" si="1"/>
        <v>9</v>
      </c>
      <c r="B15" s="39" t="s">
        <v>69</v>
      </c>
      <c r="C15" s="9" t="s">
        <v>151</v>
      </c>
      <c r="D15" s="17" t="s">
        <v>70</v>
      </c>
      <c r="E15" s="33" t="s">
        <v>125</v>
      </c>
      <c r="F15" s="17" t="s">
        <v>239</v>
      </c>
      <c r="G15" s="96">
        <v>43640</v>
      </c>
      <c r="H15" s="34">
        <f t="shared" si="2"/>
        <v>5600</v>
      </c>
      <c r="I15" s="17" t="s">
        <v>223</v>
      </c>
    </row>
    <row r="16" spans="1:10" s="22" customFormat="1" ht="47.25" x14ac:dyDescent="0.2">
      <c r="A16" s="31">
        <f t="shared" si="1"/>
        <v>10</v>
      </c>
      <c r="B16" s="39" t="s">
        <v>69</v>
      </c>
      <c r="C16" s="9" t="s">
        <v>151</v>
      </c>
      <c r="D16" s="17" t="s">
        <v>66</v>
      </c>
      <c r="E16" s="33" t="s">
        <v>125</v>
      </c>
      <c r="F16" s="17" t="s">
        <v>239</v>
      </c>
      <c r="G16" s="96">
        <v>43684</v>
      </c>
      <c r="H16" s="34">
        <f t="shared" si="2"/>
        <v>5600</v>
      </c>
      <c r="I16" s="17" t="s">
        <v>223</v>
      </c>
    </row>
    <row r="17" spans="1:9" s="22" customFormat="1" ht="31.5" x14ac:dyDescent="0.2">
      <c r="A17" s="31">
        <f t="shared" si="1"/>
        <v>11</v>
      </c>
      <c r="B17" s="32" t="s">
        <v>93</v>
      </c>
      <c r="C17" s="17" t="s">
        <v>230</v>
      </c>
      <c r="D17" s="17" t="s">
        <v>94</v>
      </c>
      <c r="E17" s="33" t="s">
        <v>123</v>
      </c>
      <c r="F17" s="17" t="s">
        <v>95</v>
      </c>
      <c r="G17" s="96">
        <v>43647</v>
      </c>
      <c r="H17" s="34">
        <f t="shared" si="2"/>
        <v>5600</v>
      </c>
      <c r="I17" s="17" t="s">
        <v>223</v>
      </c>
    </row>
    <row r="18" spans="1:9" s="22" customFormat="1" ht="31.5" x14ac:dyDescent="0.2">
      <c r="A18" s="31">
        <f t="shared" si="1"/>
        <v>12</v>
      </c>
      <c r="B18" s="38" t="s">
        <v>101</v>
      </c>
      <c r="C18" s="17" t="s">
        <v>233</v>
      </c>
      <c r="D18" s="17" t="s">
        <v>261</v>
      </c>
      <c r="E18" s="33" t="s">
        <v>119</v>
      </c>
      <c r="F18" s="17" t="s">
        <v>145</v>
      </c>
      <c r="G18" s="96">
        <v>43617</v>
      </c>
      <c r="H18" s="34">
        <f t="shared" si="0"/>
        <v>12400</v>
      </c>
      <c r="I18" s="17" t="s">
        <v>180</v>
      </c>
    </row>
    <row r="19" spans="1:9" s="22" customFormat="1" ht="31.5" x14ac:dyDescent="0.2">
      <c r="A19" s="31">
        <f t="shared" si="1"/>
        <v>13</v>
      </c>
      <c r="B19" s="38" t="s">
        <v>80</v>
      </c>
      <c r="C19" s="17" t="s">
        <v>233</v>
      </c>
      <c r="D19" s="17" t="s">
        <v>261</v>
      </c>
      <c r="E19" s="33" t="s">
        <v>119</v>
      </c>
      <c r="F19" s="17" t="s">
        <v>145</v>
      </c>
      <c r="G19" s="96">
        <v>43709</v>
      </c>
      <c r="H19" s="34">
        <f t="shared" si="0"/>
        <v>12400</v>
      </c>
      <c r="I19" s="17" t="s">
        <v>180</v>
      </c>
    </row>
    <row r="20" spans="1:9" s="22" customFormat="1" ht="31.5" x14ac:dyDescent="0.2">
      <c r="A20" s="31">
        <f t="shared" si="1"/>
        <v>14</v>
      </c>
      <c r="B20" s="32" t="s">
        <v>171</v>
      </c>
      <c r="C20" s="17" t="s">
        <v>226</v>
      </c>
      <c r="D20" s="17" t="s">
        <v>172</v>
      </c>
      <c r="E20" s="35" t="s">
        <v>120</v>
      </c>
      <c r="F20" s="18" t="s">
        <v>173</v>
      </c>
      <c r="G20" s="96">
        <v>43647</v>
      </c>
      <c r="H20" s="50">
        <f>400*6+1100*2+3000*6</f>
        <v>22600</v>
      </c>
      <c r="I20" s="17" t="s">
        <v>180</v>
      </c>
    </row>
    <row r="21" spans="1:9" s="22" customFormat="1" ht="31.5" x14ac:dyDescent="0.2">
      <c r="A21" s="31">
        <f t="shared" si="1"/>
        <v>15</v>
      </c>
      <c r="B21" s="32" t="s">
        <v>179</v>
      </c>
      <c r="C21" s="9" t="s">
        <v>274</v>
      </c>
      <c r="D21" s="17" t="s">
        <v>178</v>
      </c>
      <c r="E21" s="17" t="s">
        <v>119</v>
      </c>
      <c r="F21" s="17" t="s">
        <v>155</v>
      </c>
      <c r="G21" s="98" t="s">
        <v>306</v>
      </c>
      <c r="H21" s="34">
        <f t="shared" si="0"/>
        <v>12400</v>
      </c>
      <c r="I21" s="17" t="s">
        <v>152</v>
      </c>
    </row>
    <row r="22" spans="1:9" s="22" customFormat="1" ht="31.5" x14ac:dyDescent="0.2">
      <c r="A22" s="31">
        <f t="shared" si="1"/>
        <v>16</v>
      </c>
      <c r="B22" s="32" t="s">
        <v>148</v>
      </c>
      <c r="C22" s="17" t="s">
        <v>226</v>
      </c>
      <c r="D22" s="17" t="s">
        <v>245</v>
      </c>
      <c r="E22" s="17" t="s">
        <v>119</v>
      </c>
      <c r="F22" s="17" t="s">
        <v>156</v>
      </c>
      <c r="G22" s="98" t="s">
        <v>306</v>
      </c>
      <c r="H22" s="34">
        <f t="shared" si="0"/>
        <v>12400</v>
      </c>
      <c r="I22" s="17" t="s">
        <v>152</v>
      </c>
    </row>
    <row r="23" spans="1:9" s="22" customFormat="1" ht="31.5" x14ac:dyDescent="0.2">
      <c r="A23" s="31">
        <f t="shared" si="1"/>
        <v>17</v>
      </c>
      <c r="B23" s="32" t="s">
        <v>177</v>
      </c>
      <c r="C23" s="9" t="s">
        <v>274</v>
      </c>
      <c r="D23" s="17" t="s">
        <v>178</v>
      </c>
      <c r="E23" s="17" t="s">
        <v>119</v>
      </c>
      <c r="F23" s="17" t="s">
        <v>155</v>
      </c>
      <c r="G23" s="98" t="s">
        <v>312</v>
      </c>
      <c r="H23" s="34">
        <f t="shared" si="0"/>
        <v>12400</v>
      </c>
      <c r="I23" s="17" t="s">
        <v>152</v>
      </c>
    </row>
    <row r="24" spans="1:9" s="22" customFormat="1" ht="31.5" x14ac:dyDescent="0.2">
      <c r="A24" s="31">
        <f t="shared" si="1"/>
        <v>18</v>
      </c>
      <c r="B24" s="32" t="s">
        <v>175</v>
      </c>
      <c r="C24" s="9" t="s">
        <v>274</v>
      </c>
      <c r="D24" s="17" t="s">
        <v>176</v>
      </c>
      <c r="E24" s="17" t="s">
        <v>119</v>
      </c>
      <c r="F24" s="17" t="s">
        <v>155</v>
      </c>
      <c r="G24" s="98" t="s">
        <v>312</v>
      </c>
      <c r="H24" s="34">
        <f t="shared" si="0"/>
        <v>12400</v>
      </c>
      <c r="I24" s="17" t="s">
        <v>152</v>
      </c>
    </row>
    <row r="25" spans="1:9" s="40" customFormat="1" ht="31.5" x14ac:dyDescent="0.2">
      <c r="A25" s="31">
        <f t="shared" si="1"/>
        <v>19</v>
      </c>
      <c r="B25" s="39" t="s">
        <v>225</v>
      </c>
      <c r="C25" s="18" t="s">
        <v>226</v>
      </c>
      <c r="D25" s="18" t="s">
        <v>196</v>
      </c>
      <c r="E25" s="18" t="s">
        <v>119</v>
      </c>
      <c r="F25" s="18" t="s">
        <v>156</v>
      </c>
      <c r="G25" s="99" t="s">
        <v>306</v>
      </c>
      <c r="H25" s="34">
        <f t="shared" si="0"/>
        <v>12400</v>
      </c>
      <c r="I25" s="18" t="s">
        <v>152</v>
      </c>
    </row>
    <row r="26" spans="1:9" s="40" customFormat="1" ht="31.5" x14ac:dyDescent="0.2">
      <c r="A26" s="31">
        <f t="shared" si="1"/>
        <v>20</v>
      </c>
      <c r="B26" s="39" t="s">
        <v>266</v>
      </c>
      <c r="C26" s="18" t="s">
        <v>226</v>
      </c>
      <c r="D26" s="18" t="s">
        <v>159</v>
      </c>
      <c r="E26" s="18" t="s">
        <v>119</v>
      </c>
      <c r="F26" s="18" t="s">
        <v>156</v>
      </c>
      <c r="G26" s="18"/>
      <c r="H26" s="34">
        <f t="shared" si="0"/>
        <v>12400</v>
      </c>
      <c r="I26" s="18" t="s">
        <v>152</v>
      </c>
    </row>
    <row r="27" spans="1:9" s="22" customFormat="1" ht="31.5" x14ac:dyDescent="0.2">
      <c r="A27" s="31">
        <f t="shared" si="1"/>
        <v>21</v>
      </c>
      <c r="B27" s="41" t="s">
        <v>147</v>
      </c>
      <c r="C27" s="17" t="s">
        <v>228</v>
      </c>
      <c r="D27" s="17" t="s">
        <v>158</v>
      </c>
      <c r="E27" s="17" t="s">
        <v>119</v>
      </c>
      <c r="F27" s="17" t="s">
        <v>155</v>
      </c>
      <c r="G27" s="96">
        <v>43682</v>
      </c>
      <c r="H27" s="34">
        <f t="shared" si="0"/>
        <v>12400</v>
      </c>
      <c r="I27" s="17" t="s">
        <v>224</v>
      </c>
    </row>
    <row r="28" spans="1:9" s="22" customFormat="1" ht="31.5" x14ac:dyDescent="0.2">
      <c r="A28" s="31">
        <f t="shared" si="1"/>
        <v>22</v>
      </c>
      <c r="B28" s="32" t="s">
        <v>174</v>
      </c>
      <c r="C28" s="9" t="s">
        <v>151</v>
      </c>
      <c r="D28" s="17" t="s">
        <v>267</v>
      </c>
      <c r="E28" s="17" t="s">
        <v>120</v>
      </c>
      <c r="F28" s="17" t="s">
        <v>155</v>
      </c>
      <c r="G28" s="96">
        <v>43521</v>
      </c>
      <c r="H28" s="34">
        <f>400*6+1100*2+3000*6</f>
        <v>22600</v>
      </c>
      <c r="I28" s="17" t="s">
        <v>224</v>
      </c>
    </row>
    <row r="29" spans="1:9" s="40" customFormat="1" ht="31.5" x14ac:dyDescent="0.2">
      <c r="A29" s="31">
        <f t="shared" si="1"/>
        <v>23</v>
      </c>
      <c r="B29" s="45" t="s">
        <v>199</v>
      </c>
      <c r="C29" s="9" t="s">
        <v>151</v>
      </c>
      <c r="D29" s="18" t="s">
        <v>200</v>
      </c>
      <c r="E29" s="43" t="s">
        <v>119</v>
      </c>
      <c r="F29" s="18" t="s">
        <v>78</v>
      </c>
      <c r="G29" s="100">
        <v>43556</v>
      </c>
      <c r="H29" s="34">
        <f t="shared" si="0"/>
        <v>12400</v>
      </c>
      <c r="I29" s="17" t="s">
        <v>224</v>
      </c>
    </row>
    <row r="30" spans="1:9" s="40" customFormat="1" ht="47.25" x14ac:dyDescent="0.2">
      <c r="A30" s="31">
        <f t="shared" si="1"/>
        <v>24</v>
      </c>
      <c r="B30" s="44" t="s">
        <v>252</v>
      </c>
      <c r="C30" s="9" t="s">
        <v>151</v>
      </c>
      <c r="D30" s="18" t="s">
        <v>204</v>
      </c>
      <c r="E30" s="43" t="s">
        <v>123</v>
      </c>
      <c r="F30" s="18" t="s">
        <v>78</v>
      </c>
      <c r="G30" s="18" t="s">
        <v>307</v>
      </c>
      <c r="H30" s="34">
        <f>400*1+1100*2+3000*1</f>
        <v>5600</v>
      </c>
      <c r="I30" s="17" t="s">
        <v>224</v>
      </c>
    </row>
    <row r="31" spans="1:9" s="40" customFormat="1" ht="31.5" x14ac:dyDescent="0.2">
      <c r="A31" s="31">
        <f t="shared" si="1"/>
        <v>25</v>
      </c>
      <c r="B31" s="45" t="s">
        <v>205</v>
      </c>
      <c r="C31" s="9" t="s">
        <v>151</v>
      </c>
      <c r="D31" s="18" t="s">
        <v>206</v>
      </c>
      <c r="E31" s="43" t="s">
        <v>125</v>
      </c>
      <c r="F31" s="18" t="s">
        <v>207</v>
      </c>
      <c r="G31" s="18" t="s">
        <v>307</v>
      </c>
      <c r="H31" s="34">
        <f t="shared" ref="H31:H32" si="3">400*1+1100*2+3000*1</f>
        <v>5600</v>
      </c>
      <c r="I31" s="17" t="s">
        <v>224</v>
      </c>
    </row>
    <row r="32" spans="1:9" s="40" customFormat="1" ht="31.5" x14ac:dyDescent="0.2">
      <c r="A32" s="31">
        <f t="shared" si="1"/>
        <v>26</v>
      </c>
      <c r="B32" s="45" t="s">
        <v>57</v>
      </c>
      <c r="C32" s="17" t="s">
        <v>229</v>
      </c>
      <c r="D32" s="18" t="s">
        <v>206</v>
      </c>
      <c r="E32" s="43" t="s">
        <v>125</v>
      </c>
      <c r="F32" s="18" t="s">
        <v>207</v>
      </c>
      <c r="G32" s="18" t="s">
        <v>307</v>
      </c>
      <c r="H32" s="34">
        <f t="shared" si="3"/>
        <v>5600</v>
      </c>
      <c r="I32" s="17" t="s">
        <v>224</v>
      </c>
    </row>
    <row r="33" spans="1:9" s="40" customFormat="1" ht="31.5" x14ac:dyDescent="0.2">
      <c r="A33" s="31">
        <f t="shared" si="1"/>
        <v>27</v>
      </c>
      <c r="B33" s="39" t="s">
        <v>149</v>
      </c>
      <c r="C33" s="9" t="s">
        <v>151</v>
      </c>
      <c r="D33" s="18" t="s">
        <v>243</v>
      </c>
      <c r="E33" s="18" t="s">
        <v>119</v>
      </c>
      <c r="F33" s="18" t="s">
        <v>249</v>
      </c>
      <c r="G33" s="18"/>
      <c r="H33" s="34">
        <f t="shared" ref="H33:H38" si="4">400*3+1100*2+3000*3</f>
        <v>12400</v>
      </c>
      <c r="I33" s="18" t="s">
        <v>153</v>
      </c>
    </row>
    <row r="34" spans="1:9" s="40" customFormat="1" ht="31.5" x14ac:dyDescent="0.2">
      <c r="A34" s="31">
        <f t="shared" si="1"/>
        <v>28</v>
      </c>
      <c r="B34" s="39" t="s">
        <v>197</v>
      </c>
      <c r="C34" s="18" t="s">
        <v>140</v>
      </c>
      <c r="D34" s="18" t="s">
        <v>214</v>
      </c>
      <c r="E34" s="43" t="s">
        <v>119</v>
      </c>
      <c r="F34" s="18" t="s">
        <v>78</v>
      </c>
      <c r="G34" s="18"/>
      <c r="H34" s="34">
        <f t="shared" si="4"/>
        <v>12400</v>
      </c>
      <c r="I34" s="18" t="s">
        <v>153</v>
      </c>
    </row>
    <row r="35" spans="1:9" s="40" customFormat="1" ht="31.5" x14ac:dyDescent="0.2">
      <c r="A35" s="31">
        <f t="shared" si="1"/>
        <v>29</v>
      </c>
      <c r="B35" s="39" t="s">
        <v>197</v>
      </c>
      <c r="C35" s="18" t="s">
        <v>140</v>
      </c>
      <c r="D35" s="18" t="s">
        <v>198</v>
      </c>
      <c r="E35" s="43" t="s">
        <v>119</v>
      </c>
      <c r="F35" s="18" t="s">
        <v>78</v>
      </c>
      <c r="G35" s="100">
        <v>43739</v>
      </c>
      <c r="H35" s="34">
        <f t="shared" si="4"/>
        <v>12400</v>
      </c>
      <c r="I35" s="18" t="s">
        <v>153</v>
      </c>
    </row>
    <row r="36" spans="1:9" s="40" customFormat="1" ht="31.5" x14ac:dyDescent="0.2">
      <c r="A36" s="31">
        <f t="shared" si="1"/>
        <v>30</v>
      </c>
      <c r="B36" s="39" t="s">
        <v>150</v>
      </c>
      <c r="C36" s="9" t="s">
        <v>151</v>
      </c>
      <c r="D36" s="18" t="s">
        <v>242</v>
      </c>
      <c r="E36" s="43" t="s">
        <v>119</v>
      </c>
      <c r="F36" s="18" t="s">
        <v>78</v>
      </c>
      <c r="G36" s="100">
        <v>43678</v>
      </c>
      <c r="H36" s="34">
        <f t="shared" si="4"/>
        <v>12400</v>
      </c>
      <c r="I36" s="18" t="s">
        <v>153</v>
      </c>
    </row>
    <row r="37" spans="1:9" s="40" customFormat="1" ht="31.5" x14ac:dyDescent="0.2">
      <c r="A37" s="31">
        <f t="shared" si="1"/>
        <v>31</v>
      </c>
      <c r="B37" s="39" t="s">
        <v>115</v>
      </c>
      <c r="C37" s="18" t="s">
        <v>140</v>
      </c>
      <c r="D37" s="18" t="s">
        <v>215</v>
      </c>
      <c r="E37" s="43" t="s">
        <v>119</v>
      </c>
      <c r="F37" s="18" t="s">
        <v>78</v>
      </c>
      <c r="G37" s="100">
        <v>43739</v>
      </c>
      <c r="H37" s="34">
        <f t="shared" si="4"/>
        <v>12400</v>
      </c>
      <c r="I37" s="18" t="s">
        <v>153</v>
      </c>
    </row>
    <row r="38" spans="1:9" s="40" customFormat="1" ht="31.5" x14ac:dyDescent="0.2">
      <c r="A38" s="31">
        <f t="shared" si="1"/>
        <v>32</v>
      </c>
      <c r="B38" s="39" t="s">
        <v>208</v>
      </c>
      <c r="C38" s="18" t="s">
        <v>229</v>
      </c>
      <c r="D38" s="18" t="s">
        <v>209</v>
      </c>
      <c r="E38" s="43" t="s">
        <v>119</v>
      </c>
      <c r="F38" s="18" t="s">
        <v>269</v>
      </c>
      <c r="G38" s="100">
        <v>43661</v>
      </c>
      <c r="H38" s="34">
        <f t="shared" si="4"/>
        <v>12400</v>
      </c>
      <c r="I38" s="18" t="s">
        <v>153</v>
      </c>
    </row>
    <row r="39" spans="1:9" s="40" customFormat="1" ht="31.5" x14ac:dyDescent="0.2">
      <c r="A39" s="31">
        <f t="shared" si="1"/>
        <v>33</v>
      </c>
      <c r="B39" s="46" t="s">
        <v>259</v>
      </c>
      <c r="C39" s="9" t="s">
        <v>151</v>
      </c>
      <c r="D39" s="18" t="s">
        <v>260</v>
      </c>
      <c r="E39" s="43" t="s">
        <v>120</v>
      </c>
      <c r="F39" s="18" t="s">
        <v>78</v>
      </c>
      <c r="G39" s="100">
        <v>43556</v>
      </c>
      <c r="H39" s="34">
        <f>400*6+1100*2+3000*6</f>
        <v>22600</v>
      </c>
      <c r="I39" s="18" t="s">
        <v>153</v>
      </c>
    </row>
    <row r="40" spans="1:9" s="22" customFormat="1" x14ac:dyDescent="0.2">
      <c r="A40" s="31">
        <f t="shared" si="1"/>
        <v>34</v>
      </c>
      <c r="B40" s="8" t="s">
        <v>270</v>
      </c>
      <c r="C40" s="9" t="s">
        <v>271</v>
      </c>
      <c r="D40" s="14" t="s">
        <v>272</v>
      </c>
      <c r="E40" s="33" t="s">
        <v>125</v>
      </c>
      <c r="F40" s="18" t="s">
        <v>292</v>
      </c>
      <c r="G40" s="95">
        <v>43487</v>
      </c>
      <c r="H40" s="34">
        <v>541</v>
      </c>
      <c r="I40" s="19" t="s">
        <v>195</v>
      </c>
    </row>
    <row r="41" spans="1:9" s="40" customFormat="1" ht="36" customHeight="1" x14ac:dyDescent="0.2">
      <c r="A41" s="31">
        <f t="shared" si="1"/>
        <v>35</v>
      </c>
      <c r="B41" s="39" t="s">
        <v>192</v>
      </c>
      <c r="C41" s="18" t="s">
        <v>140</v>
      </c>
      <c r="D41" s="18" t="s">
        <v>193</v>
      </c>
      <c r="E41" s="35" t="s">
        <v>164</v>
      </c>
      <c r="F41" s="18" t="s">
        <v>292</v>
      </c>
      <c r="G41" s="18"/>
      <c r="H41" s="34">
        <f t="shared" ref="H41:H46" si="5">400*1+1100*2+3000*1</f>
        <v>5600</v>
      </c>
      <c r="I41" s="18" t="s">
        <v>195</v>
      </c>
    </row>
    <row r="42" spans="1:9" s="22" customFormat="1" x14ac:dyDescent="0.2">
      <c r="A42" s="31">
        <f t="shared" si="1"/>
        <v>36</v>
      </c>
      <c r="B42" s="8" t="s">
        <v>192</v>
      </c>
      <c r="C42" s="9" t="s">
        <v>140</v>
      </c>
      <c r="D42" s="14" t="s">
        <v>272</v>
      </c>
      <c r="E42" s="33" t="s">
        <v>125</v>
      </c>
      <c r="F42" s="18" t="s">
        <v>292</v>
      </c>
      <c r="G42" s="95">
        <v>43487</v>
      </c>
      <c r="H42" s="34">
        <v>541</v>
      </c>
      <c r="I42" s="19" t="s">
        <v>195</v>
      </c>
    </row>
    <row r="43" spans="1:9" s="22" customFormat="1" ht="36" customHeight="1" x14ac:dyDescent="0.2">
      <c r="A43" s="31">
        <f t="shared" si="1"/>
        <v>37</v>
      </c>
      <c r="B43" s="32" t="s">
        <v>133</v>
      </c>
      <c r="C43" s="17" t="s">
        <v>191</v>
      </c>
      <c r="D43" s="17" t="s">
        <v>136</v>
      </c>
      <c r="E43" s="33" t="s">
        <v>119</v>
      </c>
      <c r="F43" s="17" t="s">
        <v>73</v>
      </c>
      <c r="G43" s="96">
        <v>43600</v>
      </c>
      <c r="H43" s="34">
        <f t="shared" ref="H43:H66" si="6">400*3+1100*2+3000*3</f>
        <v>12400</v>
      </c>
      <c r="I43" s="18" t="s">
        <v>195</v>
      </c>
    </row>
    <row r="44" spans="1:9" s="22" customFormat="1" x14ac:dyDescent="0.2">
      <c r="A44" s="31">
        <f t="shared" si="1"/>
        <v>38</v>
      </c>
      <c r="B44" s="8" t="s">
        <v>133</v>
      </c>
      <c r="C44" s="9" t="s">
        <v>140</v>
      </c>
      <c r="D44" s="14" t="s">
        <v>272</v>
      </c>
      <c r="E44" s="33" t="s">
        <v>125</v>
      </c>
      <c r="F44" s="18" t="s">
        <v>292</v>
      </c>
      <c r="G44" s="95">
        <v>43487</v>
      </c>
      <c r="H44" s="34">
        <v>541</v>
      </c>
      <c r="I44" s="19" t="s">
        <v>195</v>
      </c>
    </row>
    <row r="45" spans="1:9" s="47" customFormat="1" x14ac:dyDescent="0.25">
      <c r="A45" s="31">
        <f t="shared" si="1"/>
        <v>39</v>
      </c>
      <c r="B45" s="8" t="s">
        <v>273</v>
      </c>
      <c r="C45" s="9" t="s">
        <v>140</v>
      </c>
      <c r="D45" s="14" t="s">
        <v>272</v>
      </c>
      <c r="E45" s="33" t="s">
        <v>125</v>
      </c>
      <c r="F45" s="18" t="s">
        <v>292</v>
      </c>
      <c r="G45" s="95">
        <v>43487</v>
      </c>
      <c r="H45" s="34">
        <v>541</v>
      </c>
      <c r="I45" s="19" t="s">
        <v>195</v>
      </c>
    </row>
    <row r="46" spans="1:9" s="40" customFormat="1" ht="36" customHeight="1" x14ac:dyDescent="0.2">
      <c r="A46" s="31">
        <f t="shared" si="1"/>
        <v>40</v>
      </c>
      <c r="B46" s="39" t="s">
        <v>134</v>
      </c>
      <c r="C46" s="18" t="s">
        <v>140</v>
      </c>
      <c r="D46" s="18" t="s">
        <v>193</v>
      </c>
      <c r="E46" s="35" t="s">
        <v>164</v>
      </c>
      <c r="F46" s="18" t="s">
        <v>250</v>
      </c>
      <c r="G46" s="101">
        <v>43784</v>
      </c>
      <c r="H46" s="34">
        <f t="shared" si="5"/>
        <v>5600</v>
      </c>
      <c r="I46" s="18" t="s">
        <v>195</v>
      </c>
    </row>
    <row r="47" spans="1:9" s="47" customFormat="1" ht="33" customHeight="1" x14ac:dyDescent="0.25">
      <c r="A47" s="31">
        <f t="shared" si="1"/>
        <v>41</v>
      </c>
      <c r="B47" s="8" t="s">
        <v>134</v>
      </c>
      <c r="C47" s="9" t="s">
        <v>140</v>
      </c>
      <c r="D47" s="14" t="s">
        <v>272</v>
      </c>
      <c r="E47" s="33" t="s">
        <v>125</v>
      </c>
      <c r="F47" s="18" t="s">
        <v>292</v>
      </c>
      <c r="G47" s="102"/>
      <c r="H47" s="34">
        <v>541</v>
      </c>
      <c r="I47" s="19" t="s">
        <v>195</v>
      </c>
    </row>
    <row r="48" spans="1:9" s="22" customFormat="1" ht="36" customHeight="1" x14ac:dyDescent="0.2">
      <c r="A48" s="31">
        <f t="shared" si="1"/>
        <v>42</v>
      </c>
      <c r="B48" s="32" t="s">
        <v>132</v>
      </c>
      <c r="C48" s="9" t="s">
        <v>274</v>
      </c>
      <c r="D48" s="17" t="s">
        <v>136</v>
      </c>
      <c r="E48" s="33" t="s">
        <v>119</v>
      </c>
      <c r="F48" s="17" t="s">
        <v>73</v>
      </c>
      <c r="G48" s="96">
        <v>43511</v>
      </c>
      <c r="H48" s="34">
        <f t="shared" si="6"/>
        <v>12400</v>
      </c>
      <c r="I48" s="18" t="s">
        <v>195</v>
      </c>
    </row>
    <row r="49" spans="1:9" s="47" customFormat="1" x14ac:dyDescent="0.25">
      <c r="A49" s="31">
        <f t="shared" si="1"/>
        <v>43</v>
      </c>
      <c r="B49" s="8" t="s">
        <v>132</v>
      </c>
      <c r="C49" s="9" t="s">
        <v>274</v>
      </c>
      <c r="D49" s="14" t="s">
        <v>272</v>
      </c>
      <c r="E49" s="33" t="s">
        <v>125</v>
      </c>
      <c r="F49" s="18" t="s">
        <v>292</v>
      </c>
      <c r="G49" s="95">
        <v>43487</v>
      </c>
      <c r="H49" s="34">
        <v>541</v>
      </c>
      <c r="I49" s="19" t="s">
        <v>195</v>
      </c>
    </row>
    <row r="50" spans="1:9" s="47" customFormat="1" x14ac:dyDescent="0.25">
      <c r="A50" s="31">
        <f t="shared" si="1"/>
        <v>44</v>
      </c>
      <c r="B50" s="8" t="s">
        <v>131</v>
      </c>
      <c r="C50" s="9" t="s">
        <v>151</v>
      </c>
      <c r="D50" s="14" t="s">
        <v>272</v>
      </c>
      <c r="E50" s="33" t="s">
        <v>125</v>
      </c>
      <c r="F50" s="18" t="s">
        <v>292</v>
      </c>
      <c r="G50" s="95">
        <v>43487</v>
      </c>
      <c r="H50" s="34">
        <v>541</v>
      </c>
      <c r="I50" s="19" t="s">
        <v>195</v>
      </c>
    </row>
    <row r="51" spans="1:9" s="47" customFormat="1" x14ac:dyDescent="0.25">
      <c r="A51" s="31">
        <f t="shared" si="1"/>
        <v>45</v>
      </c>
      <c r="B51" s="8" t="s">
        <v>275</v>
      </c>
      <c r="C51" s="9" t="s">
        <v>151</v>
      </c>
      <c r="D51" s="14" t="s">
        <v>272</v>
      </c>
      <c r="E51" s="33" t="s">
        <v>125</v>
      </c>
      <c r="F51" s="18" t="s">
        <v>292</v>
      </c>
      <c r="G51" s="95">
        <v>43487</v>
      </c>
      <c r="H51" s="34">
        <v>541</v>
      </c>
      <c r="I51" s="19" t="s">
        <v>195</v>
      </c>
    </row>
    <row r="52" spans="1:9" s="47" customFormat="1" x14ac:dyDescent="0.25">
      <c r="A52" s="31">
        <f t="shared" si="1"/>
        <v>46</v>
      </c>
      <c r="B52" s="8" t="s">
        <v>276</v>
      </c>
      <c r="C52" s="9" t="s">
        <v>274</v>
      </c>
      <c r="D52" s="14" t="s">
        <v>272</v>
      </c>
      <c r="E52" s="33" t="s">
        <v>125</v>
      </c>
      <c r="F52" s="18" t="s">
        <v>292</v>
      </c>
      <c r="G52" s="95">
        <v>43487</v>
      </c>
      <c r="H52" s="34">
        <v>541</v>
      </c>
      <c r="I52" s="19" t="s">
        <v>195</v>
      </c>
    </row>
    <row r="53" spans="1:9" s="47" customFormat="1" x14ac:dyDescent="0.25">
      <c r="A53" s="31">
        <f t="shared" si="1"/>
        <v>47</v>
      </c>
      <c r="B53" s="8" t="s">
        <v>277</v>
      </c>
      <c r="C53" s="9" t="s">
        <v>151</v>
      </c>
      <c r="D53" s="14" t="s">
        <v>272</v>
      </c>
      <c r="E53" s="33" t="s">
        <v>125</v>
      </c>
      <c r="F53" s="18" t="s">
        <v>292</v>
      </c>
      <c r="G53" s="95">
        <v>43487</v>
      </c>
      <c r="H53" s="34">
        <v>541</v>
      </c>
      <c r="I53" s="19" t="s">
        <v>195</v>
      </c>
    </row>
    <row r="54" spans="1:9" s="47" customFormat="1" x14ac:dyDescent="0.25">
      <c r="A54" s="31">
        <f t="shared" si="1"/>
        <v>48</v>
      </c>
      <c r="B54" s="8" t="s">
        <v>282</v>
      </c>
      <c r="C54" s="9" t="s">
        <v>283</v>
      </c>
      <c r="D54" s="14" t="s">
        <v>272</v>
      </c>
      <c r="E54" s="33" t="s">
        <v>125</v>
      </c>
      <c r="F54" s="18" t="s">
        <v>292</v>
      </c>
      <c r="G54" s="95">
        <v>43487</v>
      </c>
      <c r="H54" s="34">
        <v>541</v>
      </c>
      <c r="I54" s="19" t="s">
        <v>195</v>
      </c>
    </row>
    <row r="55" spans="1:9" s="47" customFormat="1" x14ac:dyDescent="0.25">
      <c r="A55" s="31">
        <f t="shared" si="1"/>
        <v>49</v>
      </c>
      <c r="B55" s="8" t="s">
        <v>299</v>
      </c>
      <c r="C55" s="9" t="s">
        <v>294</v>
      </c>
      <c r="D55" s="14" t="s">
        <v>272</v>
      </c>
      <c r="E55" s="33" t="s">
        <v>125</v>
      </c>
      <c r="F55" s="18" t="s">
        <v>292</v>
      </c>
      <c r="G55" s="95">
        <v>43487</v>
      </c>
      <c r="H55" s="34">
        <v>541</v>
      </c>
      <c r="I55" s="19" t="s">
        <v>195</v>
      </c>
    </row>
    <row r="56" spans="1:9" s="47" customFormat="1" x14ac:dyDescent="0.25">
      <c r="A56" s="31">
        <f t="shared" si="1"/>
        <v>50</v>
      </c>
      <c r="B56" s="8" t="s">
        <v>301</v>
      </c>
      <c r="C56" s="9" t="s">
        <v>294</v>
      </c>
      <c r="D56" s="14" t="s">
        <v>272</v>
      </c>
      <c r="E56" s="33" t="s">
        <v>125</v>
      </c>
      <c r="F56" s="18" t="s">
        <v>292</v>
      </c>
      <c r="G56" s="95">
        <v>43487</v>
      </c>
      <c r="H56" s="34">
        <v>541</v>
      </c>
      <c r="I56" s="19" t="s">
        <v>195</v>
      </c>
    </row>
    <row r="57" spans="1:9" s="47" customFormat="1" x14ac:dyDescent="0.25">
      <c r="A57" s="31">
        <f t="shared" si="1"/>
        <v>51</v>
      </c>
      <c r="B57" s="8" t="s">
        <v>300</v>
      </c>
      <c r="C57" s="9" t="s">
        <v>294</v>
      </c>
      <c r="D57" s="14" t="s">
        <v>272</v>
      </c>
      <c r="E57" s="33" t="s">
        <v>125</v>
      </c>
      <c r="F57" s="18" t="s">
        <v>292</v>
      </c>
      <c r="G57" s="95">
        <v>43487</v>
      </c>
      <c r="H57" s="34">
        <v>541</v>
      </c>
      <c r="I57" s="19" t="s">
        <v>195</v>
      </c>
    </row>
    <row r="58" spans="1:9" ht="31.5" x14ac:dyDescent="0.25">
      <c r="A58" s="31">
        <f t="shared" si="1"/>
        <v>52</v>
      </c>
      <c r="B58" s="74" t="s">
        <v>298</v>
      </c>
      <c r="C58" s="9" t="s">
        <v>227</v>
      </c>
      <c r="D58" s="14" t="s">
        <v>272</v>
      </c>
      <c r="E58" s="33" t="s">
        <v>125</v>
      </c>
      <c r="F58" s="18" t="s">
        <v>292</v>
      </c>
      <c r="G58" s="95">
        <v>43487</v>
      </c>
      <c r="H58" s="34">
        <v>541</v>
      </c>
      <c r="I58" s="20" t="s">
        <v>195</v>
      </c>
    </row>
    <row r="59" spans="1:9" s="47" customFormat="1" x14ac:dyDescent="0.25">
      <c r="A59" s="31">
        <f t="shared" si="1"/>
        <v>53</v>
      </c>
      <c r="B59" s="8" t="s">
        <v>278</v>
      </c>
      <c r="C59" s="9" t="s">
        <v>274</v>
      </c>
      <c r="D59" s="14" t="s">
        <v>272</v>
      </c>
      <c r="E59" s="33" t="s">
        <v>125</v>
      </c>
      <c r="F59" s="18" t="s">
        <v>292</v>
      </c>
      <c r="G59" s="95">
        <v>43487</v>
      </c>
      <c r="H59" s="34">
        <v>541</v>
      </c>
      <c r="I59" s="19" t="s">
        <v>218</v>
      </c>
    </row>
    <row r="60" spans="1:9" s="47" customFormat="1" x14ac:dyDescent="0.25">
      <c r="A60" s="31">
        <f t="shared" si="1"/>
        <v>54</v>
      </c>
      <c r="B60" s="8" t="s">
        <v>135</v>
      </c>
      <c r="C60" s="9" t="s">
        <v>140</v>
      </c>
      <c r="D60" s="14" t="s">
        <v>272</v>
      </c>
      <c r="E60" s="33" t="s">
        <v>125</v>
      </c>
      <c r="F60" s="18" t="s">
        <v>292</v>
      </c>
      <c r="G60" s="95">
        <v>43487</v>
      </c>
      <c r="H60" s="34">
        <v>541</v>
      </c>
      <c r="I60" s="19" t="s">
        <v>218</v>
      </c>
    </row>
    <row r="61" spans="1:9" s="40" customFormat="1" ht="31.5" x14ac:dyDescent="0.2">
      <c r="A61" s="31">
        <f t="shared" si="1"/>
        <v>55</v>
      </c>
      <c r="B61" s="39" t="s">
        <v>127</v>
      </c>
      <c r="C61" s="9" t="s">
        <v>151</v>
      </c>
      <c r="D61" s="18" t="s">
        <v>168</v>
      </c>
      <c r="E61" s="35" t="s">
        <v>290</v>
      </c>
      <c r="F61" s="18" t="s">
        <v>73</v>
      </c>
      <c r="G61" s="98" t="s">
        <v>306</v>
      </c>
      <c r="H61" s="50">
        <f>400*4+1100*2+3000*4</f>
        <v>15800</v>
      </c>
      <c r="I61" s="18" t="s">
        <v>218</v>
      </c>
    </row>
    <row r="62" spans="1:9" s="47" customFormat="1" x14ac:dyDescent="0.25">
      <c r="A62" s="31">
        <f t="shared" si="1"/>
        <v>56</v>
      </c>
      <c r="B62" s="8" t="s">
        <v>127</v>
      </c>
      <c r="C62" s="9" t="s">
        <v>140</v>
      </c>
      <c r="D62" s="14" t="s">
        <v>272</v>
      </c>
      <c r="E62" s="33" t="s">
        <v>125</v>
      </c>
      <c r="F62" s="18" t="s">
        <v>292</v>
      </c>
      <c r="G62" s="95">
        <v>43487</v>
      </c>
      <c r="H62" s="34">
        <v>541</v>
      </c>
      <c r="I62" s="19" t="s">
        <v>218</v>
      </c>
    </row>
    <row r="63" spans="1:9" s="40" customFormat="1" ht="31.5" x14ac:dyDescent="0.2">
      <c r="A63" s="31">
        <f t="shared" si="1"/>
        <v>57</v>
      </c>
      <c r="B63" s="39" t="s">
        <v>72</v>
      </c>
      <c r="C63" s="9" t="s">
        <v>151</v>
      </c>
      <c r="D63" s="18" t="s">
        <v>169</v>
      </c>
      <c r="E63" s="35" t="s">
        <v>119</v>
      </c>
      <c r="F63" s="18" t="s">
        <v>73</v>
      </c>
      <c r="G63" s="96">
        <v>43723</v>
      </c>
      <c r="H63" s="50">
        <f t="shared" si="6"/>
        <v>12400</v>
      </c>
      <c r="I63" s="18" t="s">
        <v>218</v>
      </c>
    </row>
    <row r="64" spans="1:9" s="47" customFormat="1" x14ac:dyDescent="0.25">
      <c r="A64" s="31">
        <f t="shared" si="1"/>
        <v>58</v>
      </c>
      <c r="B64" s="8" t="s">
        <v>72</v>
      </c>
      <c r="C64" s="9" t="s">
        <v>151</v>
      </c>
      <c r="D64" s="14" t="s">
        <v>272</v>
      </c>
      <c r="E64" s="33" t="s">
        <v>125</v>
      </c>
      <c r="F64" s="18" t="s">
        <v>292</v>
      </c>
      <c r="G64" s="95">
        <v>43487</v>
      </c>
      <c r="H64" s="34">
        <v>541</v>
      </c>
      <c r="I64" s="19" t="s">
        <v>218</v>
      </c>
    </row>
    <row r="65" spans="1:9" s="40" customFormat="1" ht="36" customHeight="1" x14ac:dyDescent="0.2">
      <c r="A65" s="31">
        <f t="shared" si="1"/>
        <v>59</v>
      </c>
      <c r="B65" s="39" t="s">
        <v>181</v>
      </c>
      <c r="C65" s="18" t="s">
        <v>227</v>
      </c>
      <c r="D65" s="18" t="s">
        <v>182</v>
      </c>
      <c r="E65" s="18" t="s">
        <v>119</v>
      </c>
      <c r="F65" s="18" t="s">
        <v>163</v>
      </c>
      <c r="G65" s="98" t="s">
        <v>309</v>
      </c>
      <c r="H65" s="50">
        <f>400*3+1100*2+3000*3</f>
        <v>12400</v>
      </c>
      <c r="I65" s="18" t="s">
        <v>218</v>
      </c>
    </row>
    <row r="66" spans="1:9" s="22" customFormat="1" ht="36" customHeight="1" x14ac:dyDescent="0.2">
      <c r="A66" s="31">
        <f t="shared" si="1"/>
        <v>60</v>
      </c>
      <c r="B66" s="32" t="s">
        <v>75</v>
      </c>
      <c r="C66" s="18" t="s">
        <v>140</v>
      </c>
      <c r="D66" s="17" t="s">
        <v>170</v>
      </c>
      <c r="E66" s="33" t="s">
        <v>119</v>
      </c>
      <c r="F66" s="17" t="s">
        <v>73</v>
      </c>
      <c r="G66" s="100">
        <v>43556</v>
      </c>
      <c r="H66" s="34">
        <f t="shared" si="6"/>
        <v>12400</v>
      </c>
      <c r="I66" s="18" t="s">
        <v>263</v>
      </c>
    </row>
    <row r="67" spans="1:9" s="40" customFormat="1" ht="36" customHeight="1" x14ac:dyDescent="0.2">
      <c r="A67" s="31">
        <f t="shared" si="1"/>
        <v>61</v>
      </c>
      <c r="B67" s="32" t="s">
        <v>75</v>
      </c>
      <c r="C67" s="18" t="s">
        <v>140</v>
      </c>
      <c r="D67" s="18" t="s">
        <v>193</v>
      </c>
      <c r="E67" s="35" t="s">
        <v>164</v>
      </c>
      <c r="F67" s="18" t="s">
        <v>250</v>
      </c>
      <c r="G67" s="103">
        <v>43692</v>
      </c>
      <c r="H67" s="34">
        <f t="shared" ref="H67" si="7">400*1+1100*2+3000*1</f>
        <v>5600</v>
      </c>
      <c r="I67" s="18" t="s">
        <v>263</v>
      </c>
    </row>
    <row r="68" spans="1:9" s="47" customFormat="1" x14ac:dyDescent="0.25">
      <c r="A68" s="31">
        <f t="shared" si="1"/>
        <v>62</v>
      </c>
      <c r="B68" s="8" t="s">
        <v>116</v>
      </c>
      <c r="C68" s="9" t="s">
        <v>274</v>
      </c>
      <c r="D68" s="14" t="s">
        <v>272</v>
      </c>
      <c r="E68" s="33" t="s">
        <v>125</v>
      </c>
      <c r="F68" s="18" t="s">
        <v>292</v>
      </c>
      <c r="G68" s="95">
        <v>43487</v>
      </c>
      <c r="H68" s="34">
        <v>541</v>
      </c>
      <c r="I68" s="19" t="s">
        <v>218</v>
      </c>
    </row>
    <row r="69" spans="1:9" s="47" customFormat="1" x14ac:dyDescent="0.25">
      <c r="A69" s="31">
        <f t="shared" si="1"/>
        <v>63</v>
      </c>
      <c r="B69" s="8" t="s">
        <v>75</v>
      </c>
      <c r="C69" s="9" t="s">
        <v>140</v>
      </c>
      <c r="D69" s="14" t="s">
        <v>272</v>
      </c>
      <c r="E69" s="33" t="s">
        <v>125</v>
      </c>
      <c r="F69" s="18" t="s">
        <v>292</v>
      </c>
      <c r="G69" s="95">
        <v>43487</v>
      </c>
      <c r="H69" s="34">
        <v>541</v>
      </c>
      <c r="I69" s="19" t="s">
        <v>218</v>
      </c>
    </row>
    <row r="70" spans="1:9" s="47" customFormat="1" x14ac:dyDescent="0.25">
      <c r="A70" s="31">
        <f t="shared" si="1"/>
        <v>64</v>
      </c>
      <c r="B70" s="8" t="s">
        <v>33</v>
      </c>
      <c r="C70" s="9" t="s">
        <v>274</v>
      </c>
      <c r="D70" s="14" t="s">
        <v>272</v>
      </c>
      <c r="E70" s="33" t="s">
        <v>125</v>
      </c>
      <c r="F70" s="18" t="s">
        <v>292</v>
      </c>
      <c r="G70" s="95">
        <v>43487</v>
      </c>
      <c r="H70" s="34">
        <v>541</v>
      </c>
      <c r="I70" s="19" t="s">
        <v>218</v>
      </c>
    </row>
    <row r="71" spans="1:9" s="47" customFormat="1" x14ac:dyDescent="0.25">
      <c r="A71" s="31">
        <f t="shared" si="1"/>
        <v>65</v>
      </c>
      <c r="B71" s="8" t="s">
        <v>74</v>
      </c>
      <c r="C71" s="9" t="s">
        <v>151</v>
      </c>
      <c r="D71" s="14" t="s">
        <v>272</v>
      </c>
      <c r="E71" s="33" t="s">
        <v>125</v>
      </c>
      <c r="F71" s="18" t="s">
        <v>292</v>
      </c>
      <c r="G71" s="95">
        <v>43487</v>
      </c>
      <c r="H71" s="34">
        <v>541</v>
      </c>
      <c r="I71" s="19" t="s">
        <v>218</v>
      </c>
    </row>
    <row r="72" spans="1:9" s="47" customFormat="1" x14ac:dyDescent="0.25">
      <c r="A72" s="31">
        <f t="shared" si="1"/>
        <v>66</v>
      </c>
      <c r="B72" s="8" t="s">
        <v>187</v>
      </c>
      <c r="C72" s="9" t="s">
        <v>151</v>
      </c>
      <c r="D72" s="14" t="s">
        <v>272</v>
      </c>
      <c r="E72" s="33" t="s">
        <v>125</v>
      </c>
      <c r="F72" s="18" t="s">
        <v>292</v>
      </c>
      <c r="G72" s="95">
        <v>43487</v>
      </c>
      <c r="H72" s="34">
        <v>541</v>
      </c>
      <c r="I72" s="19" t="s">
        <v>218</v>
      </c>
    </row>
    <row r="73" spans="1:9" s="47" customFormat="1" ht="31.5" x14ac:dyDescent="0.25">
      <c r="A73" s="31">
        <f t="shared" ref="A73:A87" si="8">A72+1</f>
        <v>67</v>
      </c>
      <c r="B73" s="8" t="s">
        <v>57</v>
      </c>
      <c r="C73" s="9" t="s">
        <v>227</v>
      </c>
      <c r="D73" s="14" t="s">
        <v>272</v>
      </c>
      <c r="E73" s="33" t="s">
        <v>125</v>
      </c>
      <c r="F73" s="18" t="s">
        <v>292</v>
      </c>
      <c r="G73" s="95">
        <v>43487</v>
      </c>
      <c r="H73" s="34">
        <v>541</v>
      </c>
      <c r="I73" s="19" t="s">
        <v>218</v>
      </c>
    </row>
    <row r="74" spans="1:9" ht="31.5" x14ac:dyDescent="0.2">
      <c r="A74" s="31">
        <f t="shared" si="8"/>
        <v>68</v>
      </c>
      <c r="B74" s="8" t="s">
        <v>181</v>
      </c>
      <c r="C74" s="9" t="s">
        <v>227</v>
      </c>
      <c r="D74" s="14" t="s">
        <v>272</v>
      </c>
      <c r="E74" s="33" t="s">
        <v>125</v>
      </c>
      <c r="F74" s="18" t="s">
        <v>292</v>
      </c>
      <c r="G74" s="95">
        <v>43487</v>
      </c>
      <c r="H74" s="34">
        <v>541</v>
      </c>
      <c r="I74" s="19" t="s">
        <v>218</v>
      </c>
    </row>
    <row r="75" spans="1:9" x14ac:dyDescent="0.25">
      <c r="A75" s="31">
        <f t="shared" si="8"/>
        <v>69</v>
      </c>
      <c r="B75" s="48" t="s">
        <v>297</v>
      </c>
      <c r="C75" s="67" t="s">
        <v>294</v>
      </c>
      <c r="D75" s="14" t="s">
        <v>272</v>
      </c>
      <c r="E75" s="33" t="s">
        <v>125</v>
      </c>
      <c r="F75" s="18" t="s">
        <v>292</v>
      </c>
      <c r="G75" s="95">
        <v>43487</v>
      </c>
      <c r="H75" s="34">
        <v>541</v>
      </c>
      <c r="I75" s="20" t="s">
        <v>218</v>
      </c>
    </row>
    <row r="76" spans="1:9" s="22" customFormat="1" ht="31.5" x14ac:dyDescent="0.2">
      <c r="A76" s="31">
        <f t="shared" si="8"/>
        <v>70</v>
      </c>
      <c r="B76" s="32" t="s">
        <v>161</v>
      </c>
      <c r="C76" s="17" t="s">
        <v>140</v>
      </c>
      <c r="D76" s="17" t="s">
        <v>162</v>
      </c>
      <c r="E76" s="17" t="s">
        <v>164</v>
      </c>
      <c r="F76" s="17" t="s">
        <v>163</v>
      </c>
      <c r="G76" s="98" t="s">
        <v>313</v>
      </c>
      <c r="H76" s="34">
        <f t="shared" ref="H76:H77" si="9">400*1+1100*2+3000*1</f>
        <v>5600</v>
      </c>
      <c r="I76" s="17" t="s">
        <v>165</v>
      </c>
    </row>
    <row r="77" spans="1:9" s="40" customFormat="1" ht="31.5" x14ac:dyDescent="0.2">
      <c r="A77" s="31">
        <f t="shared" si="8"/>
        <v>71</v>
      </c>
      <c r="B77" s="32" t="s">
        <v>161</v>
      </c>
      <c r="C77" s="17" t="s">
        <v>140</v>
      </c>
      <c r="D77" s="18" t="s">
        <v>193</v>
      </c>
      <c r="E77" s="35" t="s">
        <v>164</v>
      </c>
      <c r="F77" s="18" t="s">
        <v>194</v>
      </c>
      <c r="G77" s="99" t="s">
        <v>314</v>
      </c>
      <c r="H77" s="34">
        <f t="shared" si="9"/>
        <v>5600</v>
      </c>
      <c r="I77" s="17" t="s">
        <v>165</v>
      </c>
    </row>
    <row r="78" spans="1:9" s="47" customFormat="1" x14ac:dyDescent="0.25">
      <c r="A78" s="31">
        <f t="shared" si="8"/>
        <v>72</v>
      </c>
      <c r="B78" s="10" t="s">
        <v>161</v>
      </c>
      <c r="C78" s="11" t="s">
        <v>140</v>
      </c>
      <c r="D78" s="14" t="s">
        <v>272</v>
      </c>
      <c r="E78" s="33" t="s">
        <v>125</v>
      </c>
      <c r="F78" s="18" t="s">
        <v>292</v>
      </c>
      <c r="G78" s="95">
        <v>43487</v>
      </c>
      <c r="H78" s="34">
        <v>541</v>
      </c>
      <c r="I78" s="17" t="s">
        <v>165</v>
      </c>
    </row>
    <row r="79" spans="1:9" s="47" customFormat="1" x14ac:dyDescent="0.25">
      <c r="A79" s="31">
        <f t="shared" si="8"/>
        <v>73</v>
      </c>
      <c r="B79" s="10" t="s">
        <v>279</v>
      </c>
      <c r="C79" s="11" t="s">
        <v>274</v>
      </c>
      <c r="D79" s="14" t="s">
        <v>272</v>
      </c>
      <c r="E79" s="33" t="s">
        <v>125</v>
      </c>
      <c r="F79" s="18" t="s">
        <v>292</v>
      </c>
      <c r="G79" s="95">
        <v>43487</v>
      </c>
      <c r="H79" s="34">
        <v>541</v>
      </c>
      <c r="I79" s="17" t="s">
        <v>165</v>
      </c>
    </row>
    <row r="80" spans="1:9" s="47" customFormat="1" x14ac:dyDescent="0.25">
      <c r="A80" s="31">
        <f t="shared" si="8"/>
        <v>74</v>
      </c>
      <c r="B80" s="12" t="s">
        <v>280</v>
      </c>
      <c r="C80" s="13" t="s">
        <v>274</v>
      </c>
      <c r="D80" s="14" t="s">
        <v>272</v>
      </c>
      <c r="E80" s="33" t="s">
        <v>125</v>
      </c>
      <c r="F80" s="18" t="s">
        <v>292</v>
      </c>
      <c r="G80" s="95">
        <v>43487</v>
      </c>
      <c r="H80" s="34">
        <v>541</v>
      </c>
      <c r="I80" s="17" t="s">
        <v>165</v>
      </c>
    </row>
    <row r="81" spans="1:9" s="47" customFormat="1" x14ac:dyDescent="0.25">
      <c r="A81" s="31">
        <f t="shared" si="8"/>
        <v>75</v>
      </c>
      <c r="B81" s="10" t="s">
        <v>281</v>
      </c>
      <c r="C81" s="11" t="s">
        <v>274</v>
      </c>
      <c r="D81" s="14" t="s">
        <v>272</v>
      </c>
      <c r="E81" s="33" t="s">
        <v>125</v>
      </c>
      <c r="F81" s="18" t="s">
        <v>292</v>
      </c>
      <c r="G81" s="95">
        <v>43487</v>
      </c>
      <c r="H81" s="34">
        <v>541</v>
      </c>
      <c r="I81" s="17" t="s">
        <v>165</v>
      </c>
    </row>
    <row r="82" spans="1:9" s="47" customFormat="1" ht="31.5" x14ac:dyDescent="0.25">
      <c r="A82" s="31">
        <f t="shared" si="8"/>
        <v>76</v>
      </c>
      <c r="B82" s="10" t="s">
        <v>288</v>
      </c>
      <c r="C82" s="11" t="s">
        <v>227</v>
      </c>
      <c r="D82" s="14" t="s">
        <v>272</v>
      </c>
      <c r="E82" s="33" t="s">
        <v>125</v>
      </c>
      <c r="F82" s="18" t="s">
        <v>292</v>
      </c>
      <c r="G82" s="95">
        <v>43487</v>
      </c>
      <c r="H82" s="34">
        <v>541</v>
      </c>
      <c r="I82" s="17" t="s">
        <v>165</v>
      </c>
    </row>
    <row r="83" spans="1:9" s="47" customFormat="1" x14ac:dyDescent="0.25">
      <c r="A83" s="31">
        <f t="shared" si="8"/>
        <v>77</v>
      </c>
      <c r="B83" s="10" t="s">
        <v>293</v>
      </c>
      <c r="C83" s="11" t="s">
        <v>294</v>
      </c>
      <c r="D83" s="14" t="s">
        <v>272</v>
      </c>
      <c r="E83" s="33" t="s">
        <v>125</v>
      </c>
      <c r="F83" s="18" t="s">
        <v>292</v>
      </c>
      <c r="G83" s="95">
        <v>43487</v>
      </c>
      <c r="H83" s="34">
        <v>541</v>
      </c>
      <c r="I83" s="17" t="s">
        <v>165</v>
      </c>
    </row>
    <row r="84" spans="1:9" s="47" customFormat="1" x14ac:dyDescent="0.25">
      <c r="A84" s="31">
        <f t="shared" si="8"/>
        <v>78</v>
      </c>
      <c r="B84" s="10" t="s">
        <v>295</v>
      </c>
      <c r="C84" s="11" t="s">
        <v>294</v>
      </c>
      <c r="D84" s="14" t="s">
        <v>272</v>
      </c>
      <c r="E84" s="33" t="s">
        <v>125</v>
      </c>
      <c r="F84" s="18" t="s">
        <v>292</v>
      </c>
      <c r="G84" s="95">
        <v>43487</v>
      </c>
      <c r="H84" s="34">
        <v>541</v>
      </c>
      <c r="I84" s="17" t="s">
        <v>165</v>
      </c>
    </row>
    <row r="85" spans="1:9" x14ac:dyDescent="0.2">
      <c r="A85" s="31">
        <f t="shared" si="8"/>
        <v>79</v>
      </c>
      <c r="B85" s="8" t="s">
        <v>296</v>
      </c>
      <c r="C85" s="67" t="s">
        <v>294</v>
      </c>
      <c r="D85" s="14" t="s">
        <v>272</v>
      </c>
      <c r="E85" s="33" t="s">
        <v>125</v>
      </c>
      <c r="F85" s="18" t="s">
        <v>292</v>
      </c>
      <c r="G85" s="95">
        <v>43487</v>
      </c>
      <c r="H85" s="34">
        <v>541</v>
      </c>
      <c r="I85" s="17" t="s">
        <v>165</v>
      </c>
    </row>
    <row r="86" spans="1:9" s="47" customFormat="1" ht="31.5" x14ac:dyDescent="0.25">
      <c r="A86" s="31">
        <f t="shared" si="8"/>
        <v>80</v>
      </c>
      <c r="B86" s="8" t="s">
        <v>284</v>
      </c>
      <c r="C86" s="9" t="s">
        <v>227</v>
      </c>
      <c r="D86" s="14" t="s">
        <v>272</v>
      </c>
      <c r="E86" s="33" t="s">
        <v>125</v>
      </c>
      <c r="F86" s="18" t="s">
        <v>292</v>
      </c>
      <c r="G86" s="95">
        <v>43487</v>
      </c>
      <c r="H86" s="34">
        <v>541</v>
      </c>
      <c r="I86" s="19" t="s">
        <v>289</v>
      </c>
    </row>
    <row r="87" spans="1:9" s="47" customFormat="1" ht="31.5" x14ac:dyDescent="0.25">
      <c r="A87" s="31">
        <f t="shared" si="8"/>
        <v>81</v>
      </c>
      <c r="B87" s="8" t="s">
        <v>285</v>
      </c>
      <c r="C87" s="9" t="s">
        <v>227</v>
      </c>
      <c r="D87" s="14" t="s">
        <v>272</v>
      </c>
      <c r="E87" s="33" t="s">
        <v>125</v>
      </c>
      <c r="F87" s="18" t="s">
        <v>292</v>
      </c>
      <c r="G87" s="95">
        <v>43487</v>
      </c>
      <c r="H87" s="34">
        <v>541</v>
      </c>
      <c r="I87" s="19" t="s">
        <v>287</v>
      </c>
    </row>
    <row r="88" spans="1:9" s="47" customFormat="1" x14ac:dyDescent="0.25">
      <c r="A88" s="31"/>
      <c r="B88" s="53" t="s">
        <v>291</v>
      </c>
      <c r="C88" s="20"/>
      <c r="D88" s="54"/>
      <c r="E88" s="54"/>
      <c r="F88" s="54"/>
      <c r="G88" s="54"/>
      <c r="H88" s="55">
        <f>SUM(H7:H87)</f>
        <v>511217</v>
      </c>
      <c r="I88" s="20"/>
    </row>
  </sheetData>
  <autoFilter ref="A6:I88"/>
  <mergeCells count="12">
    <mergeCell ref="G46:G47"/>
    <mergeCell ref="G4:G5"/>
    <mergeCell ref="A1:I1"/>
    <mergeCell ref="H4:H5"/>
    <mergeCell ref="I4:I5"/>
    <mergeCell ref="A2:J2"/>
    <mergeCell ref="A4:A5"/>
    <mergeCell ref="B4:B5"/>
    <mergeCell ref="C4:C5"/>
    <mergeCell ref="D4:D5"/>
    <mergeCell ref="E4:E5"/>
    <mergeCell ref="F4:F5"/>
  </mergeCells>
  <pageMargins left="0.24" right="0.16" top="0.57999999999999996" bottom="0.41" header="0.3" footer="0.3"/>
  <pageSetup paperSize="9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 DAO TAO NAM 2019</vt:lpstr>
      <vt:lpstr>PHU LUC 2 710</vt:lpstr>
      <vt:lpstr>'KH DAO TAO NAM 2019'!Print_Titles</vt:lpstr>
      <vt:lpstr>'PHU LUC 2 710'!Print_Titles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qpo</dc:creator>
  <cp:lastModifiedBy>qpo</cp:lastModifiedBy>
  <cp:lastPrinted>2019-01-22T07:32:56Z</cp:lastPrinted>
  <dcterms:created xsi:type="dcterms:W3CDTF">2018-10-24T02:12:50Z</dcterms:created>
  <dcterms:modified xsi:type="dcterms:W3CDTF">2019-01-22T07:35:54Z</dcterms:modified>
</cp:coreProperties>
</file>